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240" windowWidth="22875" windowHeight="15480" activeTab="2"/>
  </bookViews>
  <sheets>
    <sheet name="Programa 11" sheetId="1" r:id="rId1"/>
    <sheet name="Programa 12" sheetId="5" r:id="rId2"/>
    <sheet name="Programa 50" sheetId="7" r:id="rId3"/>
  </sheets>
  <externalReferences>
    <externalReference r:id="rId4"/>
  </externalReferences>
  <definedNames>
    <definedName name="_xlnm.Print_Area" localSheetId="0">'Programa 11'!$A$1:$J$57</definedName>
    <definedName name="_xlnm.Print_Area" localSheetId="1">'Programa 12'!$A$1:$J$39</definedName>
    <definedName name="_xlnm.Print_Area" localSheetId="2">'Programa 50'!$A$1:$J$61</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7" l="1"/>
  <c r="F20" i="5"/>
  <c r="F20" i="1"/>
  <c r="B40" i="7" l="1"/>
  <c r="B59" i="7" l="1"/>
  <c r="B48" i="7"/>
  <c r="B44" i="7"/>
  <c r="B35" i="7"/>
  <c r="B31" i="7"/>
  <c r="J28" i="7"/>
  <c r="I28" i="7"/>
  <c r="J27" i="7"/>
  <c r="I27" i="7"/>
  <c r="J26" i="7"/>
  <c r="I26" i="7"/>
  <c r="J25" i="7"/>
  <c r="I25" i="7"/>
  <c r="J24" i="7"/>
  <c r="B57" i="7"/>
  <c r="C11" i="7"/>
  <c r="C10" i="7"/>
  <c r="C9" i="7"/>
  <c r="B37" i="5"/>
  <c r="B36" i="5"/>
  <c r="B38" i="5"/>
  <c r="B27" i="5"/>
  <c r="J24" i="5"/>
  <c r="I24" i="5"/>
  <c r="C11" i="5"/>
  <c r="C10" i="5"/>
  <c r="C9" i="5"/>
  <c r="B54" i="1"/>
  <c r="B45" i="1"/>
  <c r="B41" i="1"/>
  <c r="B37" i="1"/>
  <c r="B33" i="1"/>
  <c r="B29" i="1"/>
  <c r="B56" i="1"/>
  <c r="I20" i="1"/>
  <c r="J25" i="1"/>
  <c r="J26" i="1"/>
  <c r="J27" i="1"/>
  <c r="J28" i="1"/>
  <c r="J24" i="1"/>
  <c r="I25" i="1"/>
  <c r="I26" i="1"/>
  <c r="I27" i="1"/>
  <c r="I28" i="1"/>
  <c r="I24" i="1"/>
  <c r="I20" i="5" l="1"/>
  <c r="B55" i="1"/>
  <c r="C11" i="1"/>
  <c r="C10" i="1"/>
  <c r="C9" i="1"/>
  <c r="I20" i="7" l="1"/>
  <c r="B58" i="7"/>
</calcChain>
</file>

<file path=xl/comments1.xml><?xml version="1.0" encoding="utf-8"?>
<comments xmlns="http://schemas.openxmlformats.org/spreadsheetml/2006/main">
  <authors>
    <author>Raul Barbosa</author>
  </authors>
  <commentList>
    <comment ref="G26" authorId="0">
      <text>
        <r>
          <rPr>
            <sz val="9"/>
            <color indexed="81"/>
            <rFont val="Tahoma"/>
            <family val="2"/>
          </rPr>
          <t xml:space="preserve">Este producto se mide a final de año
</t>
        </r>
      </text>
    </comment>
    <comment ref="G27" authorId="0">
      <text>
        <r>
          <rPr>
            <sz val="9"/>
            <color indexed="81"/>
            <rFont val="Tahoma"/>
            <family val="2"/>
          </rPr>
          <t>Este producto se mide a final de año</t>
        </r>
      </text>
    </comment>
    <comment ref="C28" authorId="0">
      <text>
        <r>
          <rPr>
            <sz val="9"/>
            <color indexed="81"/>
            <rFont val="Tahoma"/>
            <family val="2"/>
          </rPr>
          <t xml:space="preserve">este indicador hace referencia a 100%
</t>
        </r>
      </text>
    </comment>
    <comment ref="G28" authorId="0">
      <text>
        <r>
          <rPr>
            <sz val="9"/>
            <color indexed="81"/>
            <rFont val="Tahoma"/>
            <family val="2"/>
          </rPr>
          <t xml:space="preserve">Este producto se mide a final de año </t>
        </r>
      </text>
    </comment>
  </commentList>
</comments>
</file>

<file path=xl/comments2.xml><?xml version="1.0" encoding="utf-8"?>
<comments xmlns="http://schemas.openxmlformats.org/spreadsheetml/2006/main">
  <authors>
    <author>Raul Barbosa</author>
  </authors>
  <commentList>
    <comment ref="E26" authorId="0">
      <text>
        <r>
          <rPr>
            <b/>
            <sz val="9"/>
            <color indexed="81"/>
            <rFont val="Tahoma"/>
            <family val="2"/>
          </rPr>
          <t>Este producto se mide a final de año</t>
        </r>
        <r>
          <rPr>
            <sz val="9"/>
            <color indexed="81"/>
            <rFont val="Tahoma"/>
            <family val="2"/>
          </rPr>
          <t xml:space="preserve">
</t>
        </r>
      </text>
    </comment>
    <comment ref="G26" authorId="0">
      <text>
        <r>
          <rPr>
            <b/>
            <sz val="9"/>
            <color indexed="81"/>
            <rFont val="Tahoma"/>
            <family val="2"/>
          </rPr>
          <t>Este producto se mide a final de año</t>
        </r>
        <r>
          <rPr>
            <sz val="9"/>
            <color indexed="81"/>
            <rFont val="Tahoma"/>
            <family val="2"/>
          </rPr>
          <t xml:space="preserve">
</t>
        </r>
      </text>
    </comment>
  </commentList>
</comments>
</file>

<file path=xl/sharedStrings.xml><?xml version="1.0" encoding="utf-8"?>
<sst xmlns="http://schemas.openxmlformats.org/spreadsheetml/2006/main" count="272" uniqueCount="123">
  <si>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</si>
  <si>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</si>
  <si>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</si>
  <si>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</si>
  <si>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</si>
  <si>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</si>
  <si>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</si>
  <si>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</si>
  <si>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</si>
  <si>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</si>
  <si>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</si>
  <si>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</si>
  <si>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</si>
  <si>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</si>
  <si>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</si>
  <si>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</si>
  <si>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</si>
  <si>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</si>
  <si>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</si>
  <si>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</si>
  <si>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</si>
  <si>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</si>
  <si>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</si>
  <si>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</si>
  <si>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</si>
  <si>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</si>
  <si>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</si>
  <si>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</si>
  <si>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</si>
  <si>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</si>
  <si>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</si>
  <si>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</si>
  <si>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</si>
  <si>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</si>
  <si>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</si>
  <si>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</si>
  <si>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</si>
  <si>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</si>
  <si>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</si>
  <si>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 xml:space="preserve">Presupuesto aprobado:  </t>
  </si>
  <si>
    <t xml:space="preserve">Presupuesto modificado: </t>
  </si>
  <si>
    <t>Total devengado:</t>
  </si>
  <si>
    <t>Director de Planificación y Desarrollo</t>
  </si>
  <si>
    <t>IV.II - Formulación y Ejecución trimestral de las Metas por Producto</t>
  </si>
  <si>
    <t>0202-MINISTERIO DE  INTERIOR Y POLICÍA</t>
  </si>
  <si>
    <t>01-MINISTERIO DE INTERIOR Y POLICIA</t>
  </si>
  <si>
    <t>0001-MINISTERIO DE INTERIOR Y POLICIA</t>
  </si>
  <si>
    <t>11 - Asistencia y prevención para seguridad ciudadana</t>
  </si>
  <si>
    <t>Ing. Luis Pimentel Caraballo</t>
  </si>
  <si>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</si>
  <si>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Ser reconocidos como una entidad gubernamental modelo, apoyado en una gestión coordinada, de desarrollo sostenible, mejora continua, eficaz y eficiente de los servicios, y la transparencia institucional, como base de una buena administración de los recursos, en el alcance de la paz, la seguridad ciudadana y la garantía de los derechos de las personas.</t>
  </si>
  <si>
    <t>12 - Servicios de control y regulación migratoria</t>
  </si>
  <si>
    <t>Número de extranjeros naturalizados</t>
  </si>
  <si>
    <t>50 - Reducción de Crímenes y Delitos que afectan a la Seguridad Ciudadana</t>
  </si>
  <si>
    <t>N/A</t>
  </si>
  <si>
    <t>Reducir la violencia, crímenes y delito a la población vulnerable en los sectores intervenidos mediante las actividades de prevención focalizadas.</t>
  </si>
  <si>
    <t>I -Información Institucional</t>
  </si>
  <si>
    <t>Control de expendio de bebidas alcohólicas, a través de la supervisión del cumplimiento de las leyes y normativas vigentes en los centros de diversión (discotecas, bares, drinks, colmados y colmadones entre otros), realizando registros e inspecciones especializadas que anticipan y controlan el uso indebido de los espacios públicos alrededor de los mencionados negocios.</t>
  </si>
  <si>
    <t>1.2.2</t>
  </si>
  <si>
    <t>Consiste en desarrollar campañas de sensibilización cuyo fin es la motivación a la entrega voluntaria de las armas de fuego ilegales en toda la jurisdicción de los municipios priorizados según consta en el artículo 4 del Decreto No. 212-21, haciéndose énfasis en las zonas de impacto (barrios o sectores) con mayor incidencia de los hechos de violencia con armas de fuego.</t>
  </si>
  <si>
    <t>Regulación de la población extranjera en el territorio Nacional a través del otorgamiento de naturalizaciones, acorde a la Ley No. 1683/16 de abril de 1948 sobre naturalizaciones y Ley General de Migración No. 285-04.</t>
  </si>
  <si>
    <t>1.4.2</t>
  </si>
  <si>
    <t>Controlar y regular la importación, exportación, tránsito, almacenamiento, comercialización, distribución de armas,  municiones y materiales relacionados  a través de comerciantes, armerías, talleres de reparación y relleno, cacería con fines comerciales, clubes deportivos y polígonos de tiro.</t>
  </si>
  <si>
    <t>Controlar y regular la tenencia y portación de armas de fuego (pistolas, revolver y escopetas) en manos de la población civil y las compañías de seguridad privada a través de la aplicación de la Ley 631-16 sobre control y regulación de armas, municiones y materiales relacionados</t>
  </si>
  <si>
    <t>Controlar y regular la producción, almacenamiento, comercialización, transportación y manipulación de materiales pirotécnicos y químicos en el país. Otorgar los permisos correspondientes a las empresas de productos pirotécnicos y químicos</t>
  </si>
  <si>
    <t>Asistir a la población en todo el Territorio Nacional recibiendo sus denuncias sobre actos de abusos, violencia intrafamiliar, crímenes, delitos, corrupción, entre otros. Garantizando la protección y discreción del denunciante, realizando investigaciones y  aplicando mediación de conflictos para impulsar la convivencia armónica y coherente entre todos los sectores sociales.</t>
  </si>
  <si>
    <t>Impulsar acciones mediante una Estrategia Integral de Seguridad Ciudadana en favor de la reducción de actos violentos y delictivos, construyendo una gestión articulada e integrada para alcanzar la corresponsabilidad multisectorial.</t>
  </si>
  <si>
    <t>A través de este programa se realizan las actividades relativas a garantizar la seguridad ciudadana, conforme está establecido en la Estrategia Nacional de Desarrollo (END), Planes Estratégico Institucionales (PEI), Planes Operativos Anuales (POA) y los marcos legales que son la Constitución, leyes generales o especiales. Este programa incluye servicios de asistencia y prevención, tales como: 
Reducir la violencia, crímenes y delitos que afectan la seguridad ciudadana en los sectores vulnerables intervenidos, disminución de los actos delictivos con el uso de armas de fuego, disminución de los accidentes y las víctimas por el uso, transportación y manipulación de productos pirotécnicos, reducción de la inseguridad en los municipios a través de las políticas de prevención de violencia, crímenes y delitos, regulación de la permanencia y el estatus de extranjeros en el país a través de las naturalizaciones y el fortalecimiento de las labores de prevención de delitos en los lugares de recreación y esparcimiento por los agentes de la Policía Auxiliar.</t>
  </si>
  <si>
    <t xml:space="preserve">La población dominicana y extranjera, familias, jóvenes en sectores y comunidades vulnerables, ciudadanos, empresas y  compañías de seguridad, armerías, polígonos, talleres de armas y compañías de productos pirotécnicos y químicos.   </t>
  </si>
  <si>
    <t>Reducir la percepción de inseguridad de los ciudadanos en los municipios, a través de las políticas de prevención de violencias, crímenes y delitos implementadas, de un 37% a un 20% durante el periodo 2021-2024.</t>
  </si>
  <si>
    <t>Controlar el flujo migratorio desarrollando políticas de entrada y estadía en el país.</t>
  </si>
  <si>
    <t>Población extranjera en República Dominicana.</t>
  </si>
  <si>
    <t>Regulada la permanencia y estatus de extranjeros en el país a través de las naturalizaciones, manteniendo en un 100% los controles sobre el cumplimiento estricto de los requisitos para la naturalización de extranjeros durante el periodo 2021-2025.</t>
  </si>
  <si>
    <t>Programa mejorado y definido con un presupuesto Orientado a Resultados (PPOR), compuesto por diferentes acciones con el propósito fundamental de reducir los crimines y delitos en el Territorio Nacional, los cuales se encuentran alineados a la implementación de la  Estrategia Nacional Integral de Seguridad Ciudadana (ENISC)</t>
  </si>
  <si>
    <t>Población en general y expuesta a violencia, crímenes y delitos en las zonas priorizadas</t>
  </si>
  <si>
    <t>Reducción de la tasa de homicidios con armas de fuego de un 4.6 a un 4.0 en el año 2022</t>
  </si>
  <si>
    <r>
      <t xml:space="preserve">VI. </t>
    </r>
    <r>
      <rPr>
        <b/>
        <sz val="11"/>
        <color theme="0"/>
        <rFont val="Verdana"/>
        <family val="2"/>
      </rPr>
      <t>Oportunidades de Mejora</t>
    </r>
  </si>
  <si>
    <r>
      <t>Beneficiarios:</t>
    </r>
    <r>
      <rPr>
        <sz val="10"/>
        <color rgb="FF000000"/>
        <rFont val="Verdana"/>
        <family val="2"/>
      </rPr>
      <t xml:space="preserve"> </t>
    </r>
  </si>
  <si>
    <t>Programación Semestral</t>
  </si>
  <si>
    <t>Ejecución Semestral</t>
  </si>
  <si>
    <r>
      <rPr>
        <b/>
        <sz val="10"/>
        <rFont val="Verdana"/>
        <family val="2"/>
      </rPr>
      <t xml:space="preserve">7420- </t>
    </r>
    <r>
      <rPr>
        <sz val="10"/>
        <rFont val="Verdana"/>
        <family val="2"/>
      </rPr>
      <t>Acciones comunes P50</t>
    </r>
  </si>
  <si>
    <r>
      <rPr>
        <b/>
        <sz val="10"/>
        <rFont val="Verdana"/>
        <family val="2"/>
      </rPr>
      <t>7749-</t>
    </r>
    <r>
      <rPr>
        <sz val="10"/>
        <rFont val="Verdana"/>
        <family val="2"/>
      </rPr>
      <t xml:space="preserve"> Extranjeros residentes con estatus migratorio regulados a través de las naturalizaciones</t>
    </r>
  </si>
  <si>
    <r>
      <rPr>
        <b/>
        <sz val="10"/>
        <rFont val="Verdana"/>
        <family val="2"/>
      </rPr>
      <t>7896-</t>
    </r>
    <r>
      <rPr>
        <sz val="10"/>
        <rFont val="Verdana"/>
        <family val="2"/>
      </rPr>
      <t xml:space="preserve"> Población recibe campañas de educación en principios y valores para la convivencia y cultura de paz.</t>
    </r>
  </si>
  <si>
    <r>
      <t xml:space="preserve">Para este primer semestre, la meta física programada fue superada en un (191%), logrando regular un total de 38,203 armas. Esto se debe a la </t>
    </r>
    <r>
      <rPr>
        <b/>
        <i/>
        <sz val="11"/>
        <color theme="1"/>
        <rFont val="Verdana"/>
        <family val="2"/>
      </rPr>
      <t>gracia</t>
    </r>
    <r>
      <rPr>
        <i/>
        <sz val="11"/>
        <color theme="1"/>
        <rFont val="Verdana"/>
        <family val="2"/>
      </rPr>
      <t xml:space="preserve"> otorgada para la renovación de licencias de tenencia porte y de armas de fuego, lo que incremento considerablemente el flujo de usuarios solicitante de los servicios desde el mes de enero hasta finales de mayo del año presente año.</t>
    </r>
  </si>
  <si>
    <t>Durante este primer semestre, fueron controlados y regulados un total de 48 negocios que comercializan armas de fuego y materiales relacionados, por medio de las inspecciones realizadas, las importaciones autorizadas y las certificaciones de permisos para operar emitidas, superando la meta física programada en un (14.3%).</t>
  </si>
  <si>
    <r>
      <t xml:space="preserve">El desvío del (14.3%) presentado en la meta física, se debe al incremento de las operaciones de las empresas de seguridad privada, amparadas en lo establecido en el </t>
    </r>
    <r>
      <rPr>
        <b/>
        <i/>
        <sz val="11"/>
        <color theme="1"/>
        <rFont val="Verdana"/>
        <family val="2"/>
      </rPr>
      <t>Decreto No. 30-23 de fecha 7 de febrero de 2023</t>
    </r>
    <r>
      <rPr>
        <i/>
        <sz val="11"/>
        <color theme="1"/>
        <rFont val="Verdana"/>
        <family val="2"/>
      </rPr>
      <t xml:space="preserve"> (que autoriza la importación de armas de fuego y municiones para el uso exclusivo de empresas de seguridad privada). Lo que ha conllevado a un incremento en las operaciones por parte de la unidad ejecutora. 
En el apartado financiero, el desvío del (56.5%) es causado por diversos procesos de compras que fueron planificados y a la fecha han sido completados, a las medidas administrativas implementadas durante el semestre en busca de optimizar los gastos correspondientes a la carga fija de la unidad ejecutora entre las que se encuentran: la reducción en los gastos por concepto de combustible, viáticos, adquisición de materiales y/o suministros de oficina; y a las vacantes planificadas que todavía no han sido cubiertas.</t>
    </r>
  </si>
  <si>
    <r>
      <t xml:space="preserve">El desvío del (14.3%) en la meta física, se debe a la </t>
    </r>
    <r>
      <rPr>
        <b/>
        <i/>
        <sz val="11"/>
        <color theme="1"/>
        <rFont val="Verdana"/>
        <family val="2"/>
      </rPr>
      <t>gracia</t>
    </r>
    <r>
      <rPr>
        <i/>
        <sz val="11"/>
        <color theme="1"/>
        <rFont val="Verdana"/>
        <family val="2"/>
      </rPr>
      <t xml:space="preserve"> otorgada para la renovación de licencias de tenencia y porte de armas de fuego, presentando un notable aumento en la cantidad de usuarios solicitantes de los servicios. 
Por el lado financiero, el desvío del (43.5%), corresponde a un proceso de compra para la adquisición de carnets para las licencias de tenencia y porte de armas entregadas a los ciudadanos el cual no ha sido completado. </t>
    </r>
  </si>
  <si>
    <t>Este producto será medido a final de año para tener un dato más representativo, sin que dejar de ejecutar las acciones propias del mismo. Destacando que en el transcurso del semestre han sido otorgados los siguientes permisos a la empresas químicas y pirotécnicas registradas:
- 204 permisos para la realización de exhibiciones pirotécnicas,
- 22 permisos para importar fuegos artificiales y 211 para importar productos   químicos.</t>
  </si>
  <si>
    <r>
      <t xml:space="preserve">En lo referente a la meta financiera, el desvío presentado de un (66.4%), se debe a un reajuste salarial, el cual fue programado en la formulación del presupuesto vigente, pero a la fecha no ha sido aplicado debido a decisiones administrativas, a las vacantes presupuestadas que aún no han sido ocupadas, además de esto, a diversos procesos de compras que no han podido ser ejecutados en su totalidad, muchos destinados a publicidad y adquisición de vehículos, que se han visto limitados por diversas restricciones, ver </t>
    </r>
    <r>
      <rPr>
        <b/>
        <i/>
        <sz val="11"/>
        <color theme="1"/>
        <rFont val="Verdana"/>
        <family val="2"/>
      </rPr>
      <t>Decreto 1-24</t>
    </r>
    <r>
      <rPr>
        <i/>
        <sz val="11"/>
        <color theme="1"/>
        <rFont val="Verdana"/>
        <family val="2"/>
      </rPr>
      <t xml:space="preserve"> que regula la publicidad oficial.</t>
    </r>
  </si>
  <si>
    <r>
      <t xml:space="preserve">Para este semestre el producto tiene meta física programada, ya que la misma está fijada para ser medida a final de año en el cuarto trimestre. Sin embargo, es importante destacar que durante este trimestre han sido solucionadas el 100% de las denuncias recibidas, además, en apoyo a la Estrategia Nacional Integral de Seguridad Ciudadana (ENISC), han sido realizadas un total de 38 actividades, entre las cuales podemos destacar: 
- La apertura de red de líderes comunitarios mediadores, 
- la ejecución de charlas sobre diversos temas (Hablemos de Convivencia y Seguridad, Seguridad vial y manejo temerario, Disciplina positiva, etc.), 
- Encuentros y donaciones a instituciones como Hogares Crea, 
- Capacitaciones y clínicas deportivas.
Por otra parte, y no menos importante, necesario mencionar que también fue llevada a cabo la primera de las dos campañas programadas titulada </t>
    </r>
    <r>
      <rPr>
        <b/>
        <i/>
        <sz val="11"/>
        <color theme="1"/>
        <rFont val="Verdana"/>
        <family val="2"/>
      </rPr>
      <t>"Hablemos de convivencia y seguridad"</t>
    </r>
    <r>
      <rPr>
        <i/>
        <sz val="11"/>
        <color theme="1"/>
        <rFont val="Verdana"/>
        <family val="2"/>
      </rPr>
      <t xml:space="preserve">. Actividad desarrollada en la ciudad de Higüey, sirviendo como un espacio que busca contribuir a la enseñanza de jóvenes en aptitudes para el ejercicio efectivo de la ciudadanía activa e incluyente, desde el aprendizaje, como herramienta para la convivencia y la seguridad ciudadana, la cual contó con la participación aproximada de 1,230 jóvenes. </t>
    </r>
  </si>
  <si>
    <t xml:space="preserve">El desvío del (26.6%), presentado en la ejecución financiera, se debe a que parte de los departamentos que conforman la Estructura Organizativa de la unidad ejecutora, cuenta con vacantes que se encuentran presupuestadas pero que a la fecha no han sido ocupadas y a un proceso de compra por concepto de publicidad que no fue completado en el periodo evaluado. Ver Decreto 1-24 que regula la publicidad oficial.
</t>
  </si>
  <si>
    <t>En el primer semestre no se ven reflejadas metas físicas para este producto debido a que las mismas serán medidas a final de año, logrando de este modo mostrar datos más representativos. Cabe destacar, que durante este medio año fueron desarrolladas un total de 74 acciones en las cuales, además de dar apoyo y seguimiento a la Estrategia Nacional Integral de Seguridad Ciudadana (ENISC) y el programa De vuelta al Barrio, se tuvo una participación activa en proyectos nacionales con organismos internacionales sobre temas de seguridad ciudadana y humana; tales como: participación en la Mesa de Planificación Estratégica de los Lineamientos y Proyectos claves de la Seguridad Ciudadana y la Transformación Policial y el inicio del Plan de iluminación en las ciudades de Villa Altagracia y San Cristóbal. 
Así mismo, también fueron realizadas diversas actividades de carácter deportivas, culturales, charlas de concientización y donación de raciones alimenticias en la región sur del país, específicamente en: Pedernales, Oviedo, Barahona, Baní y San Cristóbal.</t>
  </si>
  <si>
    <t>En el apartado financiero, el desvío del (28.7%), se debe a las vacantes que se encuentran presupuestadas pero que a la fecha no han sido ocupadas y a los diversos procesos de compras que no pudieron ser completados, principalmente los relacionados a publicidad por restricciones establecidas en el Decreto 1-24 que regula la publicidad oficial.</t>
  </si>
  <si>
    <t>Durante este periodo, la unidad ejecutora optimizó sus esfuerzos operacionales, logramos otorgar nuestra nacionalidad a un total de 247 extranjeros residentes permanentes en nuestro territorio, los cuales solicitaron y agotaron el proceso para ser naturalizados como dominicanos.</t>
  </si>
  <si>
    <t>La meta física presenta un desvío de un (129%), debido a cambios administrativos en la unidad ejecutora, donde las nuevas autoridades optimizaron sus operaciones, poniendo al día los expedientes acumulados, además de la recepción de diversos Decretos de Naturalizaciones Ordinarias provenientes desde el Poder Ejecutivo lo que agrupó más juramentados de lo programado para el trimestre.
En lo referente a la meta financiera, el desvío del (66.7%) se debe, a las vacantes no cubiertas y a los diversos procesos de compras, donde se destaca, la compra de artículos para contribuir a la iniciativa ´´ De Vuelta al Barrio´´ como apoyo a la Estrategia Integral Nacional de Seguridad Ciudadana (ENISC).</t>
  </si>
  <si>
    <t>En sentido general, deben ser optimizados los procesos de contratación que permitan completar las vacantes disponibles en la unidad ejecutora y los procesos de compras de los insumos necesarios para la mejora continua de la operatividad.</t>
  </si>
  <si>
    <t>En sentido general, deben ser optimizados los procesos de contratación que permitan completar las vacantes disponibles en cada una de las unidades ejecutoras y los procesos de compras de los insumos necesarios para la mejora continua de la operatividad.</t>
  </si>
  <si>
    <r>
      <rPr>
        <b/>
        <sz val="10"/>
        <rFont val="Verdana"/>
        <family val="2"/>
      </rPr>
      <t xml:space="preserve">7935- </t>
    </r>
    <r>
      <rPr>
        <sz val="10"/>
        <rFont val="Verdana"/>
        <family val="2"/>
      </rPr>
      <t>Campañas de entrega e incautación de armas de fuego ilegales.</t>
    </r>
  </si>
  <si>
    <r>
      <rPr>
        <b/>
        <sz val="10"/>
        <rFont val="Verdana"/>
        <family val="2"/>
      </rPr>
      <t>6867-</t>
    </r>
    <r>
      <rPr>
        <sz val="10"/>
        <rFont val="Verdana"/>
        <family val="2"/>
      </rPr>
      <t xml:space="preserve"> Negocios de expendio de bebidas alcohólicas inspeccionados para el cumplimiento de las leyes normativas vigentes.</t>
    </r>
  </si>
  <si>
    <t xml:space="preserve">Cantidad de campañas realizadas. </t>
  </si>
  <si>
    <t xml:space="preserve">Problemáticas sociales identificadas.  </t>
  </si>
  <si>
    <r>
      <rPr>
        <b/>
        <sz val="10"/>
        <rFont val="Verdana"/>
        <family val="2"/>
      </rPr>
      <t xml:space="preserve">7447- </t>
    </r>
    <r>
      <rPr>
        <sz val="10"/>
        <rFont val="Verdana"/>
        <family val="2"/>
      </rPr>
      <t xml:space="preserve">Ciudadanos  expuestos a violencia, crímenes y delitos participan en las actividades de prevención.  </t>
    </r>
  </si>
  <si>
    <t>Cantidad de barrios intervenidos.</t>
  </si>
  <si>
    <r>
      <rPr>
        <b/>
        <sz val="10"/>
        <rFont val="Verdana"/>
        <family val="2"/>
      </rPr>
      <t xml:space="preserve">6105- </t>
    </r>
    <r>
      <rPr>
        <sz val="10"/>
        <rFont val="Verdana"/>
        <family val="2"/>
      </rPr>
      <t>Negocios que comercializan armas de fuego controlados y regulados en sus operaciones.</t>
    </r>
  </si>
  <si>
    <r>
      <rPr>
        <b/>
        <sz val="10"/>
        <rFont val="Verdana"/>
        <family val="2"/>
      </rPr>
      <t>6864-</t>
    </r>
    <r>
      <rPr>
        <sz val="10"/>
        <rFont val="Verdana"/>
        <family val="2"/>
      </rPr>
      <t xml:space="preserve"> Personas físicas y jurídicas con derecho de tenencia y porte de armas de fuego reguladas.</t>
    </r>
  </si>
  <si>
    <r>
      <rPr>
        <b/>
        <sz val="10"/>
        <rFont val="Verdana"/>
        <family val="2"/>
      </rPr>
      <t>7744-</t>
    </r>
    <r>
      <rPr>
        <sz val="10"/>
        <rFont val="Verdana"/>
        <family val="2"/>
      </rPr>
      <t xml:space="preserve"> Empresas de manipulación de productos pirotécnicos y químicos reguladas.</t>
    </r>
  </si>
  <si>
    <r>
      <rPr>
        <b/>
        <sz val="10"/>
        <rFont val="Verdana"/>
        <family val="2"/>
      </rPr>
      <t>7746-</t>
    </r>
    <r>
      <rPr>
        <sz val="10"/>
        <rFont val="Verdana"/>
        <family val="2"/>
      </rPr>
      <t xml:space="preserve"> Ciudadanos y extranjeros beneficiados a través de acciones y políticas integral de seguridad ciudadana.</t>
    </r>
  </si>
  <si>
    <t>Cantidad de negocios controlados y regulados.</t>
  </si>
  <si>
    <t xml:space="preserve">Número de armas de fuego reguladas. </t>
  </si>
  <si>
    <t>Empresas que manipulan productos químicos y pirotécnicos reguladas.</t>
  </si>
  <si>
    <t>Cantidad de campañas realizadas.</t>
  </si>
  <si>
    <t>Porcentaje de acciones de seguridad ciudadana implementadas.</t>
  </si>
  <si>
    <t>Negocios inspeccionados.</t>
  </si>
  <si>
    <r>
      <t>7895-</t>
    </r>
    <r>
      <rPr>
        <sz val="10"/>
        <rFont val="Verdana"/>
        <family val="2"/>
      </rPr>
      <t>Municipios con Mesas Locales de Seguridad, Ciudadanía y Género fortalecidas y en funcionamiento.</t>
    </r>
  </si>
  <si>
    <t>Para este primer semestre, la meta física programada fue ejecutada en un (92.04%), logrando inspeccionar un total de 5,707 negocios de expendio de bebidas alcohólicas a nivel nacional, enfatizando los sectores intervenidos. Además, fueron supervisados 32,301 negocios, resultando 348 notificados y 143 clausurados, mediante 53 operativos realizados. Dando como resultado la necesidad de impartir 120 charlas a los administradores y/o dueños de algunos establecimientos que incurrieron en faltas a la Leyes establecidas.</t>
  </si>
  <si>
    <t xml:space="preserve">El desvío en la meta física del (7.96%) se debe al personal que fue desvinculado en algunas provincias y que a la fecha aún no ha sido sustituido, lo que se traduce en una baja operacional. 
Con relación a la meta financiera, el desvío del (17.6%) se debe a las vacantes que posee la unidad ejecutora que no han sido ocupadas y al reajuste salarial que se encuentra presupuestado, cuya aplicación todavía no ha sido autorizada por la máxima autoridad.
</t>
  </si>
  <si>
    <r>
      <t xml:space="preserve">Este producto no tiene meta física programada para este semestre, debido a que la misma fue establecida para final de año. No obstante, es crucial destacar, que durante este periodo la unidad ejecutora llevó a cabo diversas actividades en miras de fortalecer las relaciones con diversos organismos relacionados al sector de seguridad ciudadana y también para dar apoyo a la Estrategia Nacional Integral de Seguridad Ciudadana (ENISC) y el programa De vuelta al Barrio, realizando labores de repartición de volantes y de charlas de concientización sobre ¨ </t>
    </r>
    <r>
      <rPr>
        <b/>
        <i/>
        <sz val="10"/>
        <color theme="1"/>
        <rFont val="Verdana"/>
        <family val="2"/>
      </rPr>
      <t>No a las Armas Ilegales</t>
    </r>
    <r>
      <rPr>
        <i/>
        <sz val="10"/>
        <color theme="1"/>
        <rFont val="Verdana"/>
        <family val="2"/>
      </rPr>
      <t>¨; en el municipio de los Alcarrizos y en el sector Altos de Arroyo Hondo I; así como, visitas concertadas en las ciudades de Santiago Rodríguez, Monte Cristi, Dajabón, San Pedro y La Romana, al igual que en las embajadas de Chile, Uruguay, Brasil,  con el propósito de establecer estrategias colaborativas en temas relacionados con el desarme de la población y la reducción del uso de armas ilegales.
Por otro lado, y no menos importante, con la colaboración de instituciones como: Las Fuerzas Armadas, la Policía Nacional y el Ministerio Público, han sido retenidas aproximadamente 665 armas en estado de ilegalidad que se encontraban en manos de la población civil.</t>
    </r>
  </si>
  <si>
    <t xml:space="preserve">Este producto no tiene meta física programada para este semestre, debido a que la misma fue establecida para final de año, resaltando que son ejecutadas las acciones correspondientes al funcionamiento del mismo.
En lo que respecta a la meta financiera, el desvío presentado del (88.6%), se debe a que solo pudo ser concretado en un (11.4%) el monto programado para gastos en publicidad, servicios de reparación, adquisición de mobiliarios y equipos, así como lo establecido para el pago de los gastos administrativos; Esto último se debe a dificultades entre las direcciones Financiera y RRHH con relación a la correcta ubicación del personal en la nómina correspondiente. El resto del monto se quedó en preventivo y en compromiso por los tiempos en que tardan para hacerse efectivos los procesos de compras y por las restricciones establecidas para la adquisición de los vehículos solicitados por la unidad ejecutora. </t>
  </si>
  <si>
    <t>Durante este semestre, la meta física fue ejecutada en un 113%, logrando identificar 305 problemáticas sociales en las 102 reuniones organizadas por las Mesas de Seguridad, ciudadanía y género. Estas actividades contaron con la colaboración activa de la sociedad civil y otros organismos locales. Además de esto, se realizaron 30 conferencias, gestionando un total de 305 actividades a través de las Mesas Locales.
En paralelo, se encuentra en proceso de capacitación un grupo de 80 Policías Municipales, lo que fortalece las capacidades locales en materia de seguridad.
En apoyo a la Estrategia Integral de Seguridad Ciudadana "Mi País Seguro" y al programa "De Vuelta al Barrio", se ejecutaron diversas actividades significativas. Entre ellas destacan la entrega de viviendas, estufas, lavadoras, freezers, kits de primeros auxilios, uniformes, útiles deportivos, cascos protectores, instrumentos musicales y luminarias en las ciudades de Santiago, San Francisco de Macorís, San Cristóbal, La Vega, Valverde Mao, San José de las Matas y Jarabacoa. Estas acciones beneficiaron aproximadamente a 17,500 personas y 100 familias en condiciones de vulnerabilidad.</t>
  </si>
  <si>
    <t>Fomentar la convivencia pacífica  entre la población a través de las mesas locales de prevención de seguridad, ciudadanía y género, en las que se realizan encuentros con las Instituciones Gubernamentales y sociedad civil organizada para dar respuesta y soluciones a las problemáticas sociales.</t>
  </si>
  <si>
    <t xml:space="preserve">El desvío del (12.9%) en la ejecución física se debe al aumento de problemáticas identificadas en diversos sectores, donde se destacan las acciones para mejorar la calidad de vida en las comunidades a través de la reparación de casas de familias en extrema pobreza.
Respecto a la meta financiera, el desvío del (80.6%), se debe a que la mayor parte del presupuesto asignado para el periodo, corresponde al ingreso de los nuevos Policías Auxiliares, los cuales actualmente se encuentran en etapa de reclutamiento y selección. Además de diversos procesos de compra que no han sido culminados.  </t>
  </si>
  <si>
    <t>En este semestre fueron intervenidos 116 barrios de los 72 que fueron planificados, ejecutando en un (161.1%) la meta física programada; logrando impactar a un total de 14,865 ciudadanos residentes en los sectores vulnerables intervenidos por la Estrategia Integral de Seguridad Ciudadana “Mí País Seguro” a mediante la realización de 415 actividades de prevención comprendidas por talleres de formación en temas como: emprendedurismo, el bullying, escuelas de familia, inteligencia emocional y manejo asertivo de conflictos, entre otros.</t>
  </si>
  <si>
    <t>El desvío del (61.11%) en la ejecución física, se debe a los esfuerzos realizados por la unidad ejecutora, maximizando sus operaciones, lo que dio como resultado un incremento de los barrios intervenidos mediante los talleres de formación, impartidos a los ciudadanos residentes en los sectores intervenidos. 
Con relación a la meta financiera, el desvío presentado de un (61.2%), se debe a que las vacantes presupuestadas para el área que todavía no han sido cubiertas, a los procesos de compras que no pudieron ser completado en el periodo evaluado, así como también al alquiler y/o adquisición de los inmuebles para el establecimiento de las Casas de Prevención en algunos de los sectores priorizados, temas para los cuales fueron destinados la mayor cantidad de los recursos y no han podido ser concretados.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</si>
</sst>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10409]#,##0;\-#,##0"/>
    <numFmt numFmtId="165" formatCode="[$-10409]#,##0.00;\-#,##0.00"/>
    <numFmt numFmtId="166" formatCode="[$-10409]0.00%"/>
  </numFmts>
  <fonts count="21" x14ac:knownFonts="1">
    <font>
      <sz val="11"/>
      <color theme="1"/>
      <name val="Calibri"/>
      <family val="2"/>
      <scheme val="minor"/>
    </font>
    <font>
      <sz val="11"/>
      <color theme="1"/>
      <name val="Calibri"/>
      <family val="2"/>
      <scheme val="minor"/>
    </font>
    <font>
      <sz val="8"/>
      <name val="Calibri"/>
      <family val="2"/>
      <scheme val="minor"/>
    </font>
    <font>
      <sz val="9"/>
      <color indexed="81"/>
      <name val="Tahoma"/>
      <family val="2"/>
    </font>
    <font>
      <b/>
      <sz val="9"/>
      <color indexed="81"/>
      <name val="Tahoma"/>
      <family val="2"/>
    </font>
    <font>
      <sz val="11"/>
      <color theme="1"/>
      <name val="Verdana"/>
      <family val="2"/>
    </font>
    <font>
      <b/>
      <sz val="12"/>
      <color theme="0"/>
      <name val="Verdana"/>
      <family val="2"/>
    </font>
    <font>
      <b/>
      <sz val="11"/>
      <color rgb="FF000000"/>
      <name val="Verdana"/>
      <family val="2"/>
    </font>
    <font>
      <i/>
      <sz val="10"/>
      <color theme="1"/>
      <name val="Verdana"/>
      <family val="2"/>
    </font>
    <font>
      <i/>
      <sz val="11"/>
      <color theme="1"/>
      <name val="Verdana"/>
      <family val="2"/>
    </font>
    <font>
      <sz val="11"/>
      <name val="Verdana"/>
      <family val="2"/>
    </font>
    <font>
      <sz val="10"/>
      <color theme="1"/>
      <name val="Verdana"/>
      <family val="2"/>
    </font>
    <font>
      <b/>
      <sz val="11"/>
      <name val="Verdana"/>
      <family val="2"/>
    </font>
    <font>
      <b/>
      <sz val="10"/>
      <color rgb="FF000000"/>
      <name val="Verdana"/>
      <family val="2"/>
    </font>
    <font>
      <b/>
      <i/>
      <sz val="11"/>
      <color theme="1"/>
      <name val="Verdana"/>
      <family val="2"/>
    </font>
    <font>
      <b/>
      <sz val="11"/>
      <color theme="0"/>
      <name val="Verdana"/>
      <family val="2"/>
    </font>
    <font>
      <b/>
      <sz val="10"/>
      <color theme="1"/>
      <name val="Verdana"/>
      <family val="2"/>
    </font>
    <font>
      <sz val="10"/>
      <color rgb="FF000000"/>
      <name val="Verdana"/>
      <family val="2"/>
    </font>
    <font>
      <sz val="10"/>
      <name val="Verdana"/>
      <family val="2"/>
    </font>
    <font>
      <b/>
      <sz val="10"/>
      <name val="Verdana"/>
      <family val="2"/>
    </font>
    <font>
      <b/>
      <i/>
      <sz val="10"/>
      <color theme="1"/>
      <name val="Verdana"/>
      <family val="2"/>
    </font>
  </fonts>
  <fills count="9">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8"/>
        <bgColor indexed="64"/>
      </patternFill>
    </fill>
    <fill>
      <patternFill patternType="solid">
        <fgColor rgb="FFEE2A2E"/>
        <bgColor indexed="64"/>
      </patternFill>
    </fill>
    <fill>
      <patternFill patternType="solid">
        <fgColor theme="0"/>
        <bgColor indexed="64"/>
      </patternFill>
    </fill>
  </fills>
  <borders count="53">
    <border>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34998626667073579"/>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theme="0" tint="-0.34998626667073579"/>
      </top>
      <bottom style="thin">
        <color theme="0" tint="-0.34998626667073579"/>
      </bottom>
      <diagonal/>
    </border>
    <border>
      <left/>
      <right style="hair">
        <color indexed="64"/>
      </right>
      <top style="thin">
        <color theme="0" tint="-0.34998626667073579"/>
      </top>
      <bottom style="thin">
        <color theme="0" tint="-0.34998626667073579"/>
      </bottom>
      <diagonal/>
    </border>
    <border>
      <left style="hair">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hair">
        <color indexed="64"/>
      </right>
      <top style="thin">
        <color theme="0" tint="-0.34998626667073579"/>
      </top>
      <bottom style="thin">
        <color theme="0" tint="-0.34998626667073579"/>
      </bottom>
      <diagonal/>
    </border>
    <border>
      <left style="hair">
        <color indexed="64"/>
      </left>
      <right/>
      <top style="thin">
        <color theme="0" tint="-0.34998626667073579"/>
      </top>
      <bottom/>
      <diagonal/>
    </border>
    <border>
      <left/>
      <right style="hair">
        <color indexed="64"/>
      </right>
      <top style="thin">
        <color theme="0" tint="-0.34998626667073579"/>
      </top>
      <bottom/>
      <diagonal/>
    </border>
    <border>
      <left style="hair">
        <color indexed="64"/>
      </left>
      <right style="thin">
        <color theme="0" tint="-0.34998626667073579"/>
      </right>
      <top/>
      <bottom style="thin">
        <color theme="0" tint="-0.34998626667073579"/>
      </bottom>
      <diagonal/>
    </border>
    <border>
      <left style="thin">
        <color theme="0" tint="-0.34998626667073579"/>
      </left>
      <right style="hair">
        <color indexed="64"/>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hair">
        <color indexed="64"/>
      </left>
      <right style="thin">
        <color theme="0" tint="-0.34998626667073579"/>
      </right>
      <top style="thin">
        <color theme="0" tint="-0.34998626667073579"/>
      </top>
      <bottom/>
      <diagonal/>
    </border>
    <border>
      <left style="thin">
        <color theme="0" tint="-0.34998626667073579"/>
      </left>
      <right style="hair">
        <color indexed="64"/>
      </right>
      <top style="thin">
        <color theme="0" tint="-0.34998626667073579"/>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67">
    <xf numFmtId="0" fontId="0" fillId="0" borderId="0" xfId="0"/>
    <xf numFmtId="0" fontId="5" fillId="0" borderId="0" xfId="0" applyFont="1" applyProtection="1">
      <protection locked="0"/>
    </xf>
    <xf numFmtId="0" fontId="5" fillId="0" borderId="0" xfId="0" applyFont="1"/>
    <xf numFmtId="0" fontId="10" fillId="0" borderId="0" xfId="0" applyFont="1" applyProtection="1">
      <protection locked="0"/>
    </xf>
    <xf numFmtId="0" fontId="11" fillId="0" borderId="5" xfId="0" applyFont="1" applyBorder="1" applyAlignment="1">
      <alignment horizontal="center" vertical="center" wrapText="1"/>
    </xf>
    <xf numFmtId="0" fontId="11" fillId="0" borderId="5" xfId="0" applyFont="1" applyBorder="1" applyAlignment="1">
      <alignment horizontal="center" vertical="center"/>
    </xf>
    <xf numFmtId="0" fontId="11" fillId="0" borderId="5" xfId="0" applyFont="1" applyBorder="1" applyAlignment="1" applyProtection="1">
      <alignment horizontal="center" vertical="center" wrapText="1"/>
      <protection locked="0"/>
    </xf>
    <xf numFmtId="0" fontId="13" fillId="5" borderId="14" xfId="0" applyFont="1" applyFill="1" applyBorder="1" applyAlignment="1">
      <alignment horizontal="center" vertical="center" wrapText="1" readingOrder="1"/>
    </xf>
    <xf numFmtId="0" fontId="13" fillId="5" borderId="15" xfId="0" applyFont="1" applyFill="1" applyBorder="1" applyAlignment="1">
      <alignment horizontal="center" vertical="center" wrapText="1" readingOrder="1"/>
    </xf>
    <xf numFmtId="0" fontId="13" fillId="5" borderId="16" xfId="0" applyFont="1" applyFill="1" applyBorder="1" applyAlignment="1">
      <alignment horizontal="center" vertical="center" wrapText="1" readingOrder="1"/>
    </xf>
    <xf numFmtId="0" fontId="9" fillId="0" borderId="0" xfId="0" applyFont="1" applyAlignment="1" applyProtection="1">
      <alignment horizontal="left" vertical="center" wrapText="1"/>
      <protection locked="0"/>
    </xf>
    <xf numFmtId="0" fontId="13" fillId="0" borderId="3" xfId="0" applyFont="1" applyBorder="1" applyAlignment="1">
      <alignment vertical="center"/>
    </xf>
    <xf numFmtId="0" fontId="16" fillId="0" borderId="3" xfId="0" applyFont="1" applyBorder="1"/>
    <xf numFmtId="0" fontId="13" fillId="0" borderId="3" xfId="0" applyFont="1" applyBorder="1" applyAlignment="1">
      <alignment vertical="center" wrapText="1"/>
    </xf>
    <xf numFmtId="0" fontId="11" fillId="0" borderId="3" xfId="0" applyFont="1" applyBorder="1"/>
    <xf numFmtId="0" fontId="11" fillId="0" borderId="0" xfId="0" applyFont="1"/>
    <xf numFmtId="164" fontId="18" fillId="0" borderId="12" xfId="0" applyNumberFormat="1" applyFont="1" applyBorder="1" applyAlignment="1" applyProtection="1">
      <alignment horizontal="center" vertical="center" wrapText="1" readingOrder="1"/>
      <protection locked="0"/>
    </xf>
    <xf numFmtId="165" fontId="18" fillId="0" borderId="12" xfId="0" applyNumberFormat="1" applyFont="1" applyBorder="1" applyAlignment="1" applyProtection="1">
      <alignment horizontal="center" vertical="center" wrapText="1" readingOrder="1"/>
      <protection locked="0"/>
    </xf>
    <xf numFmtId="165" fontId="18" fillId="5" borderId="12" xfId="0" applyNumberFormat="1" applyFont="1" applyFill="1" applyBorder="1" applyAlignment="1" applyProtection="1">
      <alignment horizontal="center" vertical="center" wrapText="1" readingOrder="1"/>
      <protection locked="0"/>
    </xf>
    <xf numFmtId="164" fontId="18" fillId="0" borderId="12" xfId="0" applyNumberFormat="1" applyFont="1" applyBorder="1" applyAlignment="1" applyProtection="1">
      <alignment horizontal="center" vertical="center" wrapText="1"/>
      <protection locked="0"/>
    </xf>
    <xf numFmtId="10" fontId="18" fillId="4" borderId="12" xfId="1" applyNumberFormat="1" applyFont="1" applyFill="1" applyBorder="1" applyAlignment="1" applyProtection="1">
      <alignment horizontal="center" vertical="center" wrapText="1" readingOrder="1"/>
      <protection locked="0"/>
    </xf>
    <xf numFmtId="166" fontId="18" fillId="4" borderId="9" xfId="0" applyNumberFormat="1" applyFont="1" applyFill="1" applyBorder="1" applyAlignment="1" applyProtection="1">
      <alignment horizontal="center" vertical="center" wrapText="1" readingOrder="1"/>
      <protection locked="0"/>
    </xf>
    <xf numFmtId="0" fontId="16" fillId="0" borderId="6" xfId="0" applyFont="1" applyBorder="1" applyAlignment="1">
      <alignment vertical="top"/>
    </xf>
    <xf numFmtId="4" fontId="11" fillId="0" borderId="6" xfId="0" applyNumberFormat="1" applyFont="1" applyBorder="1" applyAlignment="1">
      <alignment vertical="top" wrapText="1"/>
    </xf>
    <xf numFmtId="0" fontId="18" fillId="0" borderId="0" xfId="0" applyFont="1" applyProtection="1">
      <protection locked="0"/>
    </xf>
    <xf numFmtId="164" fontId="18" fillId="5" borderId="12" xfId="0" applyNumberFormat="1" applyFont="1" applyFill="1" applyBorder="1" applyAlignment="1" applyProtection="1">
      <alignment horizontal="center" vertical="center" wrapText="1" readingOrder="1"/>
      <protection locked="0"/>
    </xf>
    <xf numFmtId="0" fontId="18" fillId="0" borderId="8" xfId="0" applyFont="1" applyBorder="1" applyAlignment="1" applyProtection="1">
      <alignment vertical="center" wrapText="1"/>
      <protection locked="0"/>
    </xf>
    <xf numFmtId="0" fontId="18" fillId="0" borderId="12" xfId="0" applyFont="1" applyBorder="1" applyAlignment="1" applyProtection="1">
      <alignment vertical="center" wrapText="1"/>
      <protection locked="0"/>
    </xf>
    <xf numFmtId="0" fontId="6" fillId="7" borderId="24" xfId="0" applyFont="1" applyFill="1" applyBorder="1" applyAlignment="1">
      <alignment horizontal="left" vertical="center"/>
    </xf>
    <xf numFmtId="0" fontId="6" fillId="7" borderId="0" xfId="0" applyFont="1" applyFill="1" applyAlignment="1">
      <alignment horizontal="left" vertical="center"/>
    </xf>
    <xf numFmtId="0" fontId="6" fillId="7" borderId="25" xfId="0" applyFont="1" applyFill="1" applyBorder="1" applyAlignment="1">
      <alignment horizontal="left" vertical="center"/>
    </xf>
    <xf numFmtId="0" fontId="13" fillId="0" borderId="24" xfId="0" applyFont="1" applyBorder="1" applyAlignment="1">
      <alignment vertical="center"/>
    </xf>
    <xf numFmtId="0" fontId="16" fillId="0" borderId="24" xfId="0" applyFont="1" applyBorder="1"/>
    <xf numFmtId="0" fontId="13" fillId="0" borderId="24" xfId="0" applyFont="1" applyBorder="1" applyAlignment="1">
      <alignment vertical="center" wrapText="1"/>
    </xf>
    <xf numFmtId="0" fontId="11" fillId="0" borderId="24" xfId="0" applyFont="1" applyBorder="1"/>
    <xf numFmtId="0" fontId="13" fillId="5" borderId="34" xfId="0" applyFont="1" applyFill="1" applyBorder="1" applyAlignment="1">
      <alignment horizontal="center" vertical="center" wrapText="1" readingOrder="1"/>
    </xf>
    <xf numFmtId="0" fontId="13" fillId="5" borderId="35" xfId="0" applyFont="1" applyFill="1" applyBorder="1" applyAlignment="1">
      <alignment horizontal="center" vertical="center" wrapText="1" readingOrder="1"/>
    </xf>
    <xf numFmtId="0" fontId="18" fillId="0" borderId="30" xfId="0" applyFont="1" applyBorder="1" applyAlignment="1" applyProtection="1">
      <alignment vertical="center" wrapText="1"/>
      <protection locked="0"/>
    </xf>
    <xf numFmtId="166" fontId="18" fillId="4" borderId="31" xfId="0" applyNumberFormat="1" applyFont="1" applyFill="1" applyBorder="1" applyAlignment="1" applyProtection="1">
      <alignment horizontal="center" vertical="center" wrapText="1" readingOrder="1"/>
      <protection locked="0"/>
    </xf>
    <xf numFmtId="0" fontId="11" fillId="0" borderId="0" xfId="0" applyFont="1" applyProtection="1">
      <protection locked="0"/>
    </xf>
    <xf numFmtId="0" fontId="18" fillId="0" borderId="36" xfId="0" applyFont="1" applyBorder="1" applyAlignment="1" applyProtection="1">
      <alignment vertical="center" wrapText="1"/>
      <protection locked="0"/>
    </xf>
    <xf numFmtId="0" fontId="18" fillId="0" borderId="37" xfId="0" applyFont="1" applyBorder="1" applyAlignment="1" applyProtection="1">
      <alignment vertical="center" wrapText="1"/>
      <protection locked="0"/>
    </xf>
    <xf numFmtId="9" fontId="18" fillId="0" borderId="37" xfId="0" applyNumberFormat="1" applyFont="1" applyBorder="1" applyAlignment="1" applyProtection="1">
      <alignment horizontal="center" vertical="center" wrapText="1" readingOrder="1"/>
      <protection locked="0"/>
    </xf>
    <xf numFmtId="165" fontId="18" fillId="0" borderId="37" xfId="0" applyNumberFormat="1" applyFont="1" applyBorder="1" applyAlignment="1" applyProtection="1">
      <alignment horizontal="center" vertical="center" wrapText="1" readingOrder="1"/>
      <protection locked="0"/>
    </xf>
    <xf numFmtId="164" fontId="18" fillId="5" borderId="37" xfId="0" applyNumberFormat="1" applyFont="1" applyFill="1" applyBorder="1" applyAlignment="1" applyProtection="1">
      <alignment horizontal="center" vertical="center" wrapText="1" readingOrder="1"/>
      <protection locked="0"/>
    </xf>
    <xf numFmtId="165" fontId="18" fillId="5" borderId="37" xfId="0" applyNumberFormat="1" applyFont="1" applyFill="1" applyBorder="1" applyAlignment="1" applyProtection="1">
      <alignment horizontal="center" vertical="center" wrapText="1" readingOrder="1"/>
      <protection locked="0"/>
    </xf>
    <xf numFmtId="164" fontId="18" fillId="0" borderId="37" xfId="0" applyNumberFormat="1" applyFont="1" applyBorder="1" applyAlignment="1" applyProtection="1">
      <alignment horizontal="center" vertical="center" wrapText="1"/>
      <protection locked="0"/>
    </xf>
    <xf numFmtId="10" fontId="18" fillId="4" borderId="37" xfId="1" applyNumberFormat="1" applyFont="1" applyFill="1" applyBorder="1" applyAlignment="1" applyProtection="1">
      <alignment horizontal="center" vertical="center" wrapText="1" readingOrder="1"/>
      <protection locked="0"/>
    </xf>
    <xf numFmtId="166" fontId="18" fillId="4" borderId="38" xfId="0" applyNumberFormat="1" applyFont="1" applyFill="1" applyBorder="1" applyAlignment="1" applyProtection="1">
      <alignment horizontal="center" vertical="center" wrapText="1" readingOrder="1"/>
      <protection locked="0"/>
    </xf>
    <xf numFmtId="0" fontId="7" fillId="0" borderId="39" xfId="0" applyFont="1" applyBorder="1" applyAlignment="1" applyProtection="1">
      <alignment vertical="center" wrapText="1"/>
      <protection locked="0"/>
    </xf>
    <xf numFmtId="0" fontId="7" fillId="6" borderId="43" xfId="0" applyFont="1" applyFill="1" applyBorder="1" applyAlignment="1" applyProtection="1">
      <alignment vertical="center" wrapText="1"/>
      <protection locked="0"/>
    </xf>
    <xf numFmtId="0" fontId="7" fillId="6" borderId="46" xfId="0" applyFont="1" applyFill="1" applyBorder="1" applyAlignment="1" applyProtection="1">
      <alignment vertical="center" wrapText="1"/>
      <protection locked="0"/>
    </xf>
    <xf numFmtId="0" fontId="7" fillId="0" borderId="46" xfId="0" applyFont="1" applyBorder="1" applyAlignment="1" applyProtection="1">
      <alignment vertical="center" wrapText="1"/>
      <protection locked="0"/>
    </xf>
    <xf numFmtId="0" fontId="7" fillId="0" borderId="48" xfId="0" applyFont="1" applyBorder="1" applyAlignment="1" applyProtection="1">
      <alignment vertical="center" wrapText="1"/>
      <protection locked="0"/>
    </xf>
    <xf numFmtId="164" fontId="18" fillId="0" borderId="37" xfId="0" applyNumberFormat="1" applyFont="1" applyBorder="1" applyAlignment="1" applyProtection="1">
      <alignment horizontal="center" vertical="center" wrapText="1" readingOrder="1"/>
      <protection locked="0"/>
    </xf>
    <xf numFmtId="0" fontId="13" fillId="6" borderId="46" xfId="0" applyFont="1" applyFill="1" applyBorder="1" applyAlignment="1" applyProtection="1">
      <alignment vertical="center" wrapText="1"/>
      <protection locked="0"/>
    </xf>
    <xf numFmtId="0" fontId="13" fillId="0" borderId="46" xfId="0" applyFont="1" applyBorder="1" applyAlignment="1" applyProtection="1">
      <alignment vertical="center" wrapText="1"/>
      <protection locked="0"/>
    </xf>
    <xf numFmtId="0" fontId="19" fillId="0" borderId="30" xfId="0" applyFont="1" applyBorder="1" applyAlignment="1" applyProtection="1">
      <alignment vertical="center" wrapText="1"/>
      <protection locked="0"/>
    </xf>
    <xf numFmtId="0" fontId="18" fillId="0" borderId="51" xfId="0" applyFont="1" applyBorder="1" applyAlignment="1" applyProtection="1">
      <alignment vertical="center" wrapText="1"/>
      <protection locked="0"/>
    </xf>
    <xf numFmtId="1" fontId="18" fillId="0" borderId="37" xfId="0" applyNumberFormat="1" applyFont="1" applyBorder="1" applyAlignment="1" applyProtection="1">
      <alignment horizontal="center" vertical="center" wrapText="1" readingOrder="1"/>
      <protection locked="0"/>
    </xf>
    <xf numFmtId="166" fontId="18" fillId="4" borderId="52" xfId="0" applyNumberFormat="1" applyFont="1" applyFill="1" applyBorder="1" applyAlignment="1" applyProtection="1">
      <alignment horizontal="center" vertical="center" wrapText="1" readingOrder="1"/>
      <protection locked="0"/>
    </xf>
    <xf numFmtId="0" fontId="7" fillId="6" borderId="39" xfId="0" applyFont="1" applyFill="1" applyBorder="1" applyAlignment="1" applyProtection="1">
      <alignment vertical="center" wrapText="1"/>
      <protection locked="0"/>
    </xf>
    <xf numFmtId="0" fontId="13" fillId="0" borderId="39" xfId="0" applyFont="1" applyBorder="1" applyAlignment="1" applyProtection="1">
      <alignment vertical="center" wrapText="1"/>
      <protection locked="0"/>
    </xf>
    <xf numFmtId="49" fontId="8" fillId="0" borderId="6" xfId="0" quotePrefix="1" applyNumberFormat="1"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6" fillId="2" borderId="3" xfId="0" applyFont="1" applyFill="1" applyBorder="1" applyAlignment="1">
      <alignment horizontal="left" vertical="center"/>
    </xf>
    <xf numFmtId="0" fontId="6" fillId="2" borderId="0" xfId="0" applyFont="1" applyFill="1" applyAlignment="1">
      <alignment horizontal="left" vertical="center"/>
    </xf>
    <xf numFmtId="0" fontId="6" fillId="2" borderId="4" xfId="0" applyFont="1" applyFill="1" applyBorder="1" applyAlignment="1">
      <alignment horizontal="left" vertical="center"/>
    </xf>
    <xf numFmtId="0" fontId="11" fillId="0" borderId="6" xfId="0" applyFont="1" applyBorder="1" applyAlignment="1">
      <alignment horizontal="center" vertical="center" wrapText="1"/>
    </xf>
    <xf numFmtId="0" fontId="6" fillId="7" borderId="3" xfId="0" applyFont="1" applyFill="1" applyBorder="1" applyAlignment="1">
      <alignment horizontal="left" vertical="center"/>
    </xf>
    <xf numFmtId="0" fontId="6" fillId="7" borderId="0" xfId="0" applyFont="1" applyFill="1" applyAlignment="1">
      <alignment horizontal="left" vertical="center"/>
    </xf>
    <xf numFmtId="0" fontId="6" fillId="7" borderId="4" xfId="0" applyFont="1" applyFill="1" applyBorder="1" applyAlignment="1">
      <alignment horizontal="left" vertical="center"/>
    </xf>
    <xf numFmtId="0" fontId="14" fillId="6" borderId="44" xfId="0" applyFont="1" applyFill="1" applyBorder="1" applyAlignment="1" applyProtection="1">
      <alignment horizontal="left" vertical="center" wrapText="1"/>
      <protection locked="0"/>
    </xf>
    <xf numFmtId="0" fontId="14" fillId="6" borderId="45" xfId="0" applyFont="1" applyFill="1" applyBorder="1" applyAlignment="1" applyProtection="1">
      <alignment horizontal="left" vertical="center" wrapText="1"/>
      <protection locked="0"/>
    </xf>
    <xf numFmtId="0" fontId="9" fillId="0" borderId="39" xfId="0" applyFont="1" applyBorder="1" applyAlignment="1" applyProtection="1">
      <alignment horizontal="left" vertical="center" wrapText="1"/>
      <protection locked="0"/>
    </xf>
    <xf numFmtId="0" fontId="9" fillId="0" borderId="39" xfId="0" applyFont="1" applyFill="1" applyBorder="1" applyAlignment="1" applyProtection="1">
      <alignment horizontal="left" vertical="center" wrapText="1"/>
      <protection locked="0"/>
    </xf>
    <xf numFmtId="0" fontId="19" fillId="3" borderId="7" xfId="0" applyFont="1" applyFill="1" applyBorder="1" applyAlignment="1">
      <alignment horizontal="center" vertical="center" wrapText="1" readingOrder="1"/>
    </xf>
    <xf numFmtId="0" fontId="19" fillId="3" borderId="8" xfId="0" applyFont="1" applyFill="1" applyBorder="1" applyAlignment="1">
      <alignment horizontal="center" vertical="center" wrapText="1" readingOrder="1"/>
    </xf>
    <xf numFmtId="0" fontId="19" fillId="3" borderId="9" xfId="0" applyFont="1" applyFill="1" applyBorder="1" applyAlignment="1">
      <alignment horizontal="center" vertical="center" wrapText="1" readingOrder="1"/>
    </xf>
    <xf numFmtId="0" fontId="19" fillId="3" borderId="10" xfId="0" applyFont="1" applyFill="1" applyBorder="1" applyAlignment="1">
      <alignment horizontal="center" vertical="center" wrapText="1" readingOrder="1"/>
    </xf>
    <xf numFmtId="0" fontId="19" fillId="3" borderId="17" xfId="0" applyFont="1" applyFill="1" applyBorder="1" applyAlignment="1">
      <alignment horizontal="center" vertical="center" wrapText="1" readingOrder="1"/>
    </xf>
    <xf numFmtId="0" fontId="8" fillId="0" borderId="5"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8" fillId="0" borderId="0" xfId="0" applyFont="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18" fillId="0" borderId="1" xfId="0" applyFont="1" applyBorder="1" applyAlignment="1" applyProtection="1">
      <alignment horizontal="center"/>
      <protection locked="0"/>
    </xf>
    <xf numFmtId="0" fontId="19" fillId="0" borderId="2" xfId="0" applyFont="1" applyBorder="1" applyAlignment="1" applyProtection="1">
      <alignment horizontal="center"/>
      <protection locked="0"/>
    </xf>
    <xf numFmtId="0" fontId="19" fillId="0" borderId="0" xfId="0" applyFont="1" applyAlignment="1" applyProtection="1">
      <alignment horizontal="center"/>
      <protection locked="0"/>
    </xf>
    <xf numFmtId="0" fontId="6" fillId="2" borderId="43" xfId="0" applyFont="1" applyFill="1" applyBorder="1" applyAlignment="1">
      <alignment horizontal="left" vertical="center"/>
    </xf>
    <xf numFmtId="0" fontId="6" fillId="2" borderId="44" xfId="0" applyFont="1" applyFill="1" applyBorder="1" applyAlignment="1">
      <alignment horizontal="left" vertical="center"/>
    </xf>
    <xf numFmtId="0" fontId="6" fillId="2" borderId="45" xfId="0" applyFont="1" applyFill="1" applyBorder="1" applyAlignment="1">
      <alignment horizontal="left" vertical="center"/>
    </xf>
    <xf numFmtId="0" fontId="6" fillId="7" borderId="48" xfId="0" applyFont="1" applyFill="1" applyBorder="1" applyAlignment="1">
      <alignment horizontal="left" vertical="center"/>
    </xf>
    <xf numFmtId="0" fontId="6" fillId="7" borderId="49" xfId="0" applyFont="1" applyFill="1" applyBorder="1" applyAlignment="1">
      <alignment horizontal="left" vertical="center"/>
    </xf>
    <xf numFmtId="0" fontId="6" fillId="7" borderId="50" xfId="0" applyFont="1" applyFill="1" applyBorder="1" applyAlignment="1">
      <alignment horizontal="left" vertical="center"/>
    </xf>
    <xf numFmtId="0" fontId="9" fillId="0" borderId="48" xfId="0" applyFont="1" applyBorder="1" applyAlignment="1" applyProtection="1">
      <alignment horizontal="left" vertical="center" wrapText="1"/>
      <protection locked="0"/>
    </xf>
    <xf numFmtId="0" fontId="9" fillId="0" borderId="49" xfId="0" applyFont="1" applyBorder="1" applyAlignment="1" applyProtection="1">
      <alignment horizontal="left" vertical="center" wrapText="1"/>
      <protection locked="0"/>
    </xf>
    <xf numFmtId="0" fontId="9" fillId="0" borderId="50" xfId="0" applyFont="1" applyBorder="1" applyAlignment="1" applyProtection="1">
      <alignment horizontal="left" vertical="center" wrapText="1"/>
      <protection locked="0"/>
    </xf>
    <xf numFmtId="0" fontId="14" fillId="6" borderId="0" xfId="0" applyFont="1" applyFill="1" applyAlignment="1" applyProtection="1">
      <alignment horizontal="left" vertical="center" wrapText="1"/>
      <protection locked="0"/>
    </xf>
    <xf numFmtId="0" fontId="14" fillId="6" borderId="47" xfId="0" applyFont="1" applyFill="1" applyBorder="1" applyAlignment="1" applyProtection="1">
      <alignment horizontal="left" vertical="center" wrapText="1"/>
      <protection locked="0"/>
    </xf>
    <xf numFmtId="0" fontId="9" fillId="0" borderId="39" xfId="0" applyFont="1" applyFill="1" applyBorder="1" applyAlignment="1" applyProtection="1">
      <alignment horizontal="justify" vertical="center" wrapText="1"/>
      <protection locked="0"/>
    </xf>
    <xf numFmtId="44" fontId="18" fillId="0" borderId="11" xfId="2" applyFont="1" applyFill="1" applyBorder="1" applyAlignment="1" applyProtection="1">
      <alignment horizontal="center" vertical="center" wrapText="1" readingOrder="1"/>
      <protection locked="0"/>
    </xf>
    <xf numFmtId="44" fontId="18" fillId="0" borderId="12" xfId="2" applyFont="1" applyFill="1" applyBorder="1" applyAlignment="1" applyProtection="1">
      <alignment horizontal="center" vertical="center" wrapText="1" readingOrder="1"/>
      <protection locked="0"/>
    </xf>
    <xf numFmtId="10" fontId="18" fillId="0" borderId="12" xfId="1" applyNumberFormat="1" applyFont="1" applyFill="1" applyBorder="1" applyAlignment="1" applyProtection="1">
      <alignment horizontal="center" vertical="center" wrapText="1" readingOrder="1"/>
    </xf>
    <xf numFmtId="10" fontId="18" fillId="0" borderId="13" xfId="1" applyNumberFormat="1" applyFont="1" applyFill="1" applyBorder="1" applyAlignment="1" applyProtection="1">
      <alignment horizontal="center" vertical="center" wrapText="1" readingOrder="1"/>
    </xf>
    <xf numFmtId="0" fontId="13" fillId="5" borderId="12" xfId="0" applyFont="1" applyFill="1" applyBorder="1" applyAlignment="1">
      <alignment horizontal="center" vertical="center" wrapText="1" readingOrder="1"/>
    </xf>
    <xf numFmtId="0" fontId="18" fillId="3" borderId="12" xfId="0" applyFont="1" applyFill="1" applyBorder="1" applyAlignment="1">
      <alignment vertical="top" wrapText="1"/>
    </xf>
    <xf numFmtId="0" fontId="18" fillId="3" borderId="13" xfId="0" applyFont="1" applyFill="1" applyBorder="1" applyAlignment="1">
      <alignment vertical="top" wrapText="1"/>
    </xf>
    <xf numFmtId="44" fontId="18" fillId="0" borderId="9" xfId="2" applyFont="1" applyFill="1" applyBorder="1" applyAlignment="1" applyProtection="1">
      <alignment horizontal="center" vertical="center" wrapText="1" readingOrder="1"/>
      <protection locked="0"/>
    </xf>
    <xf numFmtId="44" fontId="18" fillId="0" borderId="17" xfId="2" applyFont="1" applyFill="1" applyBorder="1" applyAlignment="1" applyProtection="1">
      <alignment horizontal="center" vertical="center" wrapText="1" readingOrder="1"/>
      <protection locked="0"/>
    </xf>
    <xf numFmtId="44" fontId="18" fillId="0" borderId="8" xfId="2" applyFont="1" applyFill="1" applyBorder="1" applyAlignment="1" applyProtection="1">
      <alignment horizontal="center" vertical="center" wrapText="1" readingOrder="1"/>
      <protection locked="0"/>
    </xf>
    <xf numFmtId="0" fontId="9" fillId="0" borderId="0" xfId="0" applyFont="1" applyAlignment="1" applyProtection="1">
      <alignment horizontal="left" vertical="center" wrapText="1"/>
      <protection locked="0"/>
    </xf>
    <xf numFmtId="0" fontId="9" fillId="0" borderId="47" xfId="0" applyFont="1" applyBorder="1" applyAlignment="1" applyProtection="1">
      <alignment horizontal="left" vertical="center" wrapText="1"/>
      <protection locked="0"/>
    </xf>
    <xf numFmtId="0" fontId="9" fillId="0" borderId="0" xfId="0" applyFont="1" applyFill="1" applyAlignment="1" applyProtection="1">
      <alignment horizontal="left" vertical="center" wrapText="1"/>
      <protection locked="0"/>
    </xf>
    <xf numFmtId="0" fontId="9" fillId="0" borderId="47" xfId="0" applyFont="1" applyFill="1" applyBorder="1" applyAlignment="1" applyProtection="1">
      <alignment horizontal="left" vertical="center" wrapText="1"/>
      <protection locked="0"/>
    </xf>
    <xf numFmtId="0" fontId="9" fillId="0" borderId="40" xfId="0" applyFont="1" applyFill="1" applyBorder="1" applyAlignment="1" applyProtection="1">
      <alignment horizontal="justify" vertical="center" wrapText="1"/>
      <protection locked="0"/>
    </xf>
    <xf numFmtId="0" fontId="9" fillId="0" borderId="41" xfId="0" applyFont="1" applyFill="1" applyBorder="1" applyAlignment="1" applyProtection="1">
      <alignment horizontal="justify" vertical="center" wrapText="1"/>
      <protection locked="0"/>
    </xf>
    <xf numFmtId="0" fontId="9" fillId="0" borderId="42" xfId="0" applyFont="1" applyFill="1" applyBorder="1" applyAlignment="1" applyProtection="1">
      <alignment horizontal="justify" vertical="center" wrapText="1"/>
      <protection locked="0"/>
    </xf>
    <xf numFmtId="0" fontId="9" fillId="8" borderId="0" xfId="0" applyFont="1" applyFill="1" applyAlignment="1" applyProtection="1">
      <alignment horizontal="justify" vertical="center" wrapText="1"/>
      <protection locked="0"/>
    </xf>
    <xf numFmtId="0" fontId="9" fillId="8" borderId="47" xfId="0" applyFont="1" applyFill="1" applyBorder="1" applyAlignment="1" applyProtection="1">
      <alignment horizontal="justify" vertical="center" wrapText="1"/>
      <protection locked="0"/>
    </xf>
    <xf numFmtId="0" fontId="11" fillId="0" borderId="5"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2" fillId="3" borderId="7" xfId="0" applyFont="1" applyFill="1" applyBorder="1" applyAlignment="1">
      <alignment horizontal="center" vertical="center" wrapText="1" readingOrder="1"/>
    </xf>
    <xf numFmtId="0" fontId="12" fillId="3" borderId="8" xfId="0" applyFont="1" applyFill="1" applyBorder="1" applyAlignment="1">
      <alignment horizontal="center" vertical="center" wrapText="1" readingOrder="1"/>
    </xf>
    <xf numFmtId="0" fontId="12" fillId="3" borderId="9" xfId="0" applyFont="1" applyFill="1" applyBorder="1" applyAlignment="1">
      <alignment horizontal="center" vertical="center" wrapText="1" readingOrder="1"/>
    </xf>
    <xf numFmtId="0" fontId="12" fillId="3" borderId="17" xfId="0" applyFont="1" applyFill="1" applyBorder="1" applyAlignment="1">
      <alignment horizontal="center" vertical="center" wrapText="1" readingOrder="1"/>
    </xf>
    <xf numFmtId="0" fontId="12" fillId="3" borderId="10" xfId="0" applyFont="1" applyFill="1" applyBorder="1" applyAlignment="1">
      <alignment horizontal="center" vertical="center" wrapText="1" readingOrder="1"/>
    </xf>
    <xf numFmtId="0" fontId="6" fillId="7" borderId="46" xfId="0" applyFont="1" applyFill="1" applyBorder="1" applyAlignment="1">
      <alignment horizontal="left" vertical="center"/>
    </xf>
    <xf numFmtId="0" fontId="6" fillId="7" borderId="47" xfId="0" applyFont="1" applyFill="1" applyBorder="1" applyAlignment="1">
      <alignment horizontal="left" vertical="center"/>
    </xf>
    <xf numFmtId="0" fontId="20" fillId="6" borderId="0" xfId="0" applyFont="1" applyFill="1" applyAlignment="1" applyProtection="1">
      <alignment horizontal="left" vertical="center" wrapText="1"/>
      <protection locked="0"/>
    </xf>
    <xf numFmtId="0" fontId="20" fillId="6" borderId="47" xfId="0" applyFont="1" applyFill="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8" fillId="8" borderId="0" xfId="0" applyFont="1" applyFill="1" applyAlignment="1" applyProtection="1">
      <alignment horizontal="justify" vertical="center" wrapText="1"/>
      <protection locked="0"/>
    </xf>
    <xf numFmtId="0" fontId="8" fillId="8" borderId="47" xfId="0" applyFont="1" applyFill="1" applyBorder="1" applyAlignment="1" applyProtection="1">
      <alignment horizontal="justify" vertical="center" wrapText="1"/>
      <protection locked="0"/>
    </xf>
    <xf numFmtId="0" fontId="6" fillId="7" borderId="40" xfId="0" applyFont="1" applyFill="1" applyBorder="1" applyAlignment="1">
      <alignment horizontal="left" vertical="center"/>
    </xf>
    <xf numFmtId="0" fontId="6" fillId="7" borderId="41" xfId="0" applyFont="1" applyFill="1" applyBorder="1" applyAlignment="1">
      <alignment horizontal="left" vertical="center"/>
    </xf>
    <xf numFmtId="0" fontId="6" fillId="7" borderId="42" xfId="0" applyFont="1" applyFill="1" applyBorder="1" applyAlignment="1">
      <alignment horizontal="left" vertical="center"/>
    </xf>
    <xf numFmtId="0" fontId="6" fillId="7" borderId="39" xfId="0" applyFont="1" applyFill="1" applyBorder="1" applyAlignment="1">
      <alignment horizontal="left" vertical="center"/>
    </xf>
    <xf numFmtId="0" fontId="11" fillId="0" borderId="27" xfId="0" applyFont="1" applyBorder="1" applyAlignment="1">
      <alignment horizontal="left" vertical="center" wrapText="1"/>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6" fillId="2" borderId="23" xfId="0" applyFont="1" applyFill="1" applyBorder="1" applyAlignment="1">
      <alignment horizontal="left" vertical="center"/>
    </xf>
    <xf numFmtId="49" fontId="8" fillId="0" borderId="26" xfId="0" quotePrefix="1" applyNumberFormat="1" applyFont="1" applyBorder="1" applyAlignment="1" applyProtection="1">
      <alignment horizontal="left" vertical="center" wrapText="1"/>
      <protection locked="0"/>
    </xf>
    <xf numFmtId="0" fontId="8" fillId="0" borderId="26" xfId="0" applyFont="1" applyBorder="1" applyAlignment="1" applyProtection="1">
      <alignment horizontal="left" vertical="center" wrapText="1"/>
      <protection locked="0"/>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11" fillId="0" borderId="26" xfId="0" applyFont="1" applyBorder="1" applyAlignment="1">
      <alignment horizontal="center" vertical="center" wrapText="1"/>
    </xf>
    <xf numFmtId="44" fontId="18" fillId="0" borderId="30" xfId="2" applyFont="1" applyFill="1" applyBorder="1" applyAlignment="1" applyProtection="1">
      <alignment horizontal="center" vertical="center" wrapText="1" readingOrder="1"/>
      <protection locked="0"/>
    </xf>
    <xf numFmtId="10" fontId="18" fillId="0" borderId="31" xfId="1" applyNumberFormat="1" applyFont="1" applyFill="1" applyBorder="1" applyAlignment="1" applyProtection="1">
      <alignment horizontal="center" vertical="center" wrapText="1" readingOrder="1"/>
    </xf>
    <xf numFmtId="0" fontId="8" fillId="0" borderId="25" xfId="0" applyFont="1" applyBorder="1" applyAlignment="1" applyProtection="1">
      <alignment horizontal="left" vertical="center" wrapText="1"/>
      <protection locked="0"/>
    </xf>
    <xf numFmtId="0" fontId="12" fillId="3" borderId="28" xfId="0" applyFont="1" applyFill="1" applyBorder="1" applyAlignment="1">
      <alignment horizontal="center" vertical="center" wrapText="1" readingOrder="1"/>
    </xf>
    <xf numFmtId="0" fontId="12" fillId="3" borderId="29" xfId="0" applyFont="1" applyFill="1" applyBorder="1" applyAlignment="1">
      <alignment horizontal="center" vertical="center" wrapText="1" readingOrder="1"/>
    </xf>
    <xf numFmtId="0" fontId="8" fillId="8" borderId="39" xfId="0" applyFont="1" applyFill="1" applyBorder="1" applyAlignment="1" applyProtection="1">
      <alignment horizontal="justify" vertical="center" wrapText="1"/>
      <protection locked="0"/>
    </xf>
    <xf numFmtId="0" fontId="14" fillId="6" borderId="39" xfId="0" applyFont="1" applyFill="1" applyBorder="1" applyAlignment="1" applyProtection="1">
      <alignment horizontal="left" vertical="center" wrapText="1"/>
      <protection locked="0"/>
    </xf>
    <xf numFmtId="0" fontId="18" fillId="3" borderId="31" xfId="0" applyFont="1" applyFill="1" applyBorder="1" applyAlignment="1">
      <alignment vertical="top" wrapText="1"/>
    </xf>
    <xf numFmtId="0" fontId="6" fillId="2" borderId="39" xfId="0" applyFont="1" applyFill="1" applyBorder="1" applyAlignment="1">
      <alignment horizontal="left" vertical="center"/>
    </xf>
    <xf numFmtId="0" fontId="8" fillId="0" borderId="39" xfId="0" applyFont="1" applyBorder="1" applyAlignment="1" applyProtection="1">
      <alignment horizontal="left" vertical="top" wrapText="1"/>
      <protection locked="0"/>
    </xf>
    <xf numFmtId="0" fontId="8" fillId="0" borderId="39" xfId="0" applyFont="1" applyBorder="1" applyAlignment="1" applyProtection="1">
      <alignment horizontal="justify" vertical="center" wrapText="1"/>
      <protection locked="0"/>
    </xf>
    <xf numFmtId="0" fontId="8" fillId="0" borderId="39" xfId="0" applyFont="1" applyBorder="1" applyAlignment="1" applyProtection="1">
      <alignment horizontal="left" vertical="center" wrapText="1"/>
      <protection locked="0"/>
    </xf>
    <xf numFmtId="0" fontId="8" fillId="8" borderId="39" xfId="0" applyFont="1" applyFill="1" applyBorder="1" applyAlignment="1" applyProtection="1">
      <alignment horizontal="left" vertical="center" wrapText="1"/>
      <protection locked="0"/>
    </xf>
    <xf numFmtId="0" fontId="6" fillId="7" borderId="32" xfId="0" applyFont="1" applyFill="1" applyBorder="1" applyAlignment="1">
      <alignment horizontal="left" vertical="center"/>
    </xf>
    <xf numFmtId="0" fontId="6" fillId="7" borderId="20" xfId="0" applyFont="1" applyFill="1" applyBorder="1" applyAlignment="1">
      <alignment horizontal="left" vertical="center"/>
    </xf>
    <xf numFmtId="0" fontId="6" fillId="7" borderId="33" xfId="0" applyFont="1" applyFill="1" applyBorder="1" applyAlignment="1">
      <alignment horizontal="left" vertical="center"/>
    </xf>
    <xf numFmtId="0" fontId="13" fillId="0" borderId="46"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47" xfId="0" applyFont="1" applyBorder="1" applyAlignment="1" applyProtection="1">
      <alignment horizontal="center" vertical="center" wrapText="1"/>
      <protection locked="0"/>
    </xf>
  </cellXfs>
  <cellStyles count="3">
    <cellStyle name="Moneda" xfId="2" builtinId="4"/>
    <cellStyle name="Normal" xfId="0" builtinId="0"/>
    <cellStyle name="Porcentaje" xfId="1" builtinId="5"/>
  </cellStyles>
  <dxfs count="45">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2" defaultTableStyle="TableStyleMedium2" defaultPivotStyle="PivotStyleLight16">
    <tableStyle name="Estilo de tabla 1" pivot="0" count="0"/>
    <tableStyle name="Invisible" pivot="0" table="0" count="0"/>
  </tableStyles>
  <colors>
    <mruColors>
      <color rgb="FFEE2A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microsoft.com/office/2017/10/relationships/person" Target="persons/perso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1" name="Tabla1" displayName="Tabla1" ref="A23:J28"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IF(G24&gt;0,G24/E24,0)</calculatedColumnFormula>
    </tableColumn>
    <tableColumn id="8" name="Financiero _x000a_(%) _x000a_H=F/D" dataDxfId="30">
      <calculatedColumnFormula>IF(H24&gt;0,H24/F24,0)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5" name="Tabla16" displayName="Tabla16" ref="A23:J24"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IF(G24&gt;0,G24/E24,0)</calculatedColumnFormula>
    </tableColumn>
    <tableColumn id="8" name="Financiero _x000a_(%) _x000a_H=F/D" dataDxfId="15">
      <calculatedColumnFormula>IF(H24&gt;0,H24/F24,0)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7" name="Tabla18" displayName="Tabla18" ref="A23:J28"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IF(G24&gt;0,G24/E24,0)</calculatedColumnFormula>
    </tableColumn>
    <tableColumn id="8" name="Financiero _x000a_(%) _x000a_H=F/D" dataDxfId="0">
      <calculatedColumnFormula>IF(H24&gt;0,H24/F24,0)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56"/>
  <sheetViews>
    <sheetView view="pageLayout" topLeftCell="A45" zoomScale="85" zoomScaleNormal="100" zoomScaleSheetLayoutView="100" zoomScalePageLayoutView="85" workbookViewId="0">
      <selection activeCell="B47" sqref="B47:J47"/>
    </sheetView>
  </sheetViews>
  <sheetFormatPr baseColWidth="10" defaultRowHeight="14.25" x14ac:dyDescent="0.2"/>
  <cols>
    <col min="1" max="1" width="26.85546875" style="3" customWidth="1"/>
    <col min="2" max="2" width="19.28515625" style="3" bestFit="1" customWidth="1"/>
    <col min="3" max="3" width="12.7109375" style="3" customWidth="1"/>
    <col min="4" max="4" width="19.42578125" style="3" customWidth="1"/>
    <col min="5" max="5" width="12.7109375" style="3" customWidth="1"/>
    <col min="6" max="6" width="16" style="3" customWidth="1"/>
    <col min="7" max="7" width="12.7109375" style="3" customWidth="1"/>
    <col min="8" max="8" width="17.28515625" style="3" customWidth="1"/>
    <col min="9" max="10" width="12.7109375" style="3" customWidth="1"/>
    <col min="11" max="11" width="11.42578125" style="3"/>
    <col min="12" max="16384" width="11.42578125" style="2"/>
  </cols>
  <sheetData>
    <row r="1" spans="1:11" ht="21" customHeight="1" x14ac:dyDescent="0.2">
      <c r="A1" s="65" t="s">
        <v>56</v>
      </c>
      <c r="B1" s="66"/>
      <c r="C1" s="66"/>
      <c r="D1" s="66"/>
      <c r="E1" s="66"/>
      <c r="F1" s="66"/>
      <c r="G1" s="66"/>
      <c r="H1" s="66"/>
      <c r="I1" s="66"/>
      <c r="J1" s="67"/>
      <c r="K1" s="1"/>
    </row>
    <row r="2" spans="1:11" ht="21" customHeight="1" x14ac:dyDescent="0.2">
      <c r="A2" s="69" t="s">
        <v>0</v>
      </c>
      <c r="B2" s="70"/>
      <c r="C2" s="70"/>
      <c r="D2" s="70"/>
      <c r="E2" s="70"/>
      <c r="F2" s="70"/>
      <c r="G2" s="70"/>
      <c r="H2" s="70"/>
      <c r="I2" s="70"/>
      <c r="J2" s="71"/>
      <c r="K2" s="1"/>
    </row>
    <row r="3" spans="1:11" ht="19.5" customHeight="1" x14ac:dyDescent="0.2">
      <c r="A3" s="11" t="s">
        <v>1</v>
      </c>
      <c r="B3" s="63" t="s">
        <v>44</v>
      </c>
      <c r="C3" s="63"/>
      <c r="D3" s="63"/>
      <c r="E3" s="63"/>
      <c r="F3" s="63"/>
      <c r="G3" s="63"/>
      <c r="H3" s="63"/>
      <c r="I3" s="63"/>
      <c r="J3" s="63"/>
      <c r="K3" s="1"/>
    </row>
    <row r="4" spans="1:11" ht="18.75" customHeight="1" x14ac:dyDescent="0.2">
      <c r="A4" s="12" t="s">
        <v>27</v>
      </c>
      <c r="B4" s="63" t="s">
        <v>45</v>
      </c>
      <c r="C4" s="63"/>
      <c r="D4" s="63"/>
      <c r="E4" s="63"/>
      <c r="F4" s="63"/>
      <c r="G4" s="63"/>
      <c r="H4" s="63"/>
      <c r="I4" s="63"/>
      <c r="J4" s="63"/>
      <c r="K4" s="1"/>
    </row>
    <row r="5" spans="1:11" ht="19.5" customHeight="1" x14ac:dyDescent="0.2">
      <c r="A5" s="12" t="s">
        <v>28</v>
      </c>
      <c r="B5" s="63" t="s">
        <v>46</v>
      </c>
      <c r="C5" s="63"/>
      <c r="D5" s="63"/>
      <c r="E5" s="63"/>
      <c r="F5" s="63"/>
      <c r="G5" s="63"/>
      <c r="H5" s="63"/>
      <c r="I5" s="63"/>
      <c r="J5" s="63"/>
      <c r="K5" s="1"/>
    </row>
    <row r="6" spans="1:11" ht="50.25" customHeight="1" x14ac:dyDescent="0.2">
      <c r="A6" s="11" t="s">
        <v>2</v>
      </c>
      <c r="B6" s="64" t="s">
        <v>49</v>
      </c>
      <c r="C6" s="64"/>
      <c r="D6" s="64"/>
      <c r="E6" s="64"/>
      <c r="F6" s="64"/>
      <c r="G6" s="64"/>
      <c r="H6" s="64"/>
      <c r="I6" s="64"/>
      <c r="J6" s="64"/>
    </row>
    <row r="7" spans="1:11" ht="55.5" customHeight="1" x14ac:dyDescent="0.2">
      <c r="A7" s="11" t="s">
        <v>3</v>
      </c>
      <c r="B7" s="64" t="s">
        <v>50</v>
      </c>
      <c r="C7" s="64"/>
      <c r="D7" s="64"/>
      <c r="E7" s="64"/>
      <c r="F7" s="64"/>
      <c r="G7" s="64"/>
      <c r="H7" s="64"/>
      <c r="I7" s="64"/>
      <c r="J7" s="64"/>
    </row>
    <row r="8" spans="1:11" ht="21.75" customHeight="1" x14ac:dyDescent="0.2">
      <c r="A8" s="65" t="s">
        <v>4</v>
      </c>
      <c r="B8" s="66"/>
      <c r="C8" s="66"/>
      <c r="D8" s="66"/>
      <c r="E8" s="66"/>
      <c r="F8" s="66"/>
      <c r="G8" s="66"/>
      <c r="H8" s="66"/>
      <c r="I8" s="66"/>
      <c r="J8" s="67"/>
    </row>
    <row r="9" spans="1:11" ht="19.5" customHeight="1" x14ac:dyDescent="0.2">
      <c r="A9" s="11" t="s">
        <v>5</v>
      </c>
      <c r="B9" s="4">
        <v>1</v>
      </c>
      <c r="C9" s="68" t="str">
        <f>IFERROR(VLOOKUP(B9,'[1]Validacion datos'!A2:B5,2,FALSE),"")</f>
        <v>DESARROLLO INSTITUCIONAL</v>
      </c>
      <c r="D9" s="68"/>
      <c r="E9" s="68"/>
      <c r="F9" s="68"/>
      <c r="G9" s="68"/>
      <c r="H9" s="68"/>
      <c r="I9" s="68"/>
      <c r="J9" s="68"/>
    </row>
    <row r="10" spans="1:11" ht="19.5" customHeight="1" x14ac:dyDescent="0.2">
      <c r="A10" s="11" t="s">
        <v>6</v>
      </c>
      <c r="B10" s="5">
        <v>1.2</v>
      </c>
      <c r="C10" s="68" t="str">
        <f>IFERROR(VLOOKUP(B10,'[1]Validacion datos'!A8:B26,2,FALSE),"")</f>
        <v>Imperio de la ley y seguridad ciudadana</v>
      </c>
      <c r="D10" s="68"/>
      <c r="E10" s="68"/>
      <c r="F10" s="68"/>
      <c r="G10" s="68"/>
      <c r="H10" s="68"/>
      <c r="I10" s="68"/>
      <c r="J10" s="68"/>
    </row>
    <row r="11" spans="1:11" ht="49.5" customHeight="1" x14ac:dyDescent="0.2">
      <c r="A11" s="11" t="s">
        <v>7</v>
      </c>
      <c r="B11" s="6" t="s">
        <v>58</v>
      </c>
      <c r="C11" s="81"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82"/>
      <c r="E11" s="82"/>
      <c r="F11" s="82"/>
      <c r="G11" s="82"/>
      <c r="H11" s="82"/>
      <c r="I11" s="82"/>
      <c r="J11" s="83"/>
    </row>
    <row r="12" spans="1:11" ht="21" customHeight="1" x14ac:dyDescent="0.2">
      <c r="A12" s="65" t="s">
        <v>8</v>
      </c>
      <c r="B12" s="66"/>
      <c r="C12" s="66"/>
      <c r="D12" s="66"/>
      <c r="E12" s="66"/>
      <c r="F12" s="66"/>
      <c r="G12" s="66"/>
      <c r="H12" s="66"/>
      <c r="I12" s="66"/>
      <c r="J12" s="67"/>
    </row>
    <row r="13" spans="1:11" ht="38.25" customHeight="1" x14ac:dyDescent="0.2">
      <c r="A13" s="11" t="s">
        <v>9</v>
      </c>
      <c r="B13" s="84" t="s">
        <v>47</v>
      </c>
      <c r="C13" s="84"/>
      <c r="D13" s="84"/>
      <c r="E13" s="84"/>
      <c r="F13" s="84"/>
      <c r="G13" s="84"/>
      <c r="H13" s="84"/>
      <c r="I13" s="84"/>
      <c r="J13" s="85"/>
    </row>
    <row r="14" spans="1:11" ht="117.75" customHeight="1" x14ac:dyDescent="0.2">
      <c r="A14" s="13" t="s">
        <v>10</v>
      </c>
      <c r="B14" s="84" t="s">
        <v>67</v>
      </c>
      <c r="C14" s="84"/>
      <c r="D14" s="84"/>
      <c r="E14" s="84"/>
      <c r="F14" s="84"/>
      <c r="G14" s="84"/>
      <c r="H14" s="84"/>
      <c r="I14" s="84"/>
      <c r="J14" s="85"/>
    </row>
    <row r="15" spans="1:11" ht="43.5" customHeight="1" x14ac:dyDescent="0.2">
      <c r="A15" s="13" t="s">
        <v>77</v>
      </c>
      <c r="B15" s="84" t="s">
        <v>68</v>
      </c>
      <c r="C15" s="84"/>
      <c r="D15" s="84"/>
      <c r="E15" s="84"/>
      <c r="F15" s="84"/>
      <c r="G15" s="84"/>
      <c r="H15" s="84"/>
      <c r="I15" s="84"/>
      <c r="J15" s="85"/>
    </row>
    <row r="16" spans="1:11" ht="42" customHeight="1" x14ac:dyDescent="0.2">
      <c r="A16" s="13" t="s">
        <v>29</v>
      </c>
      <c r="B16" s="84" t="s">
        <v>69</v>
      </c>
      <c r="C16" s="84"/>
      <c r="D16" s="84"/>
      <c r="E16" s="84"/>
      <c r="F16" s="84"/>
      <c r="G16" s="84"/>
      <c r="H16" s="84"/>
      <c r="I16" s="84"/>
      <c r="J16" s="85"/>
      <c r="K16" s="1"/>
    </row>
    <row r="17" spans="1:11" ht="21" customHeight="1" x14ac:dyDescent="0.2">
      <c r="A17" s="65" t="s">
        <v>11</v>
      </c>
      <c r="B17" s="66"/>
      <c r="C17" s="66"/>
      <c r="D17" s="66"/>
      <c r="E17" s="66"/>
      <c r="F17" s="66"/>
      <c r="G17" s="66"/>
      <c r="H17" s="66"/>
      <c r="I17" s="66"/>
      <c r="J17" s="67"/>
    </row>
    <row r="18" spans="1:11" ht="21" customHeight="1" x14ac:dyDescent="0.2">
      <c r="A18" s="69" t="s">
        <v>12</v>
      </c>
      <c r="B18" s="70"/>
      <c r="C18" s="70"/>
      <c r="D18" s="70"/>
      <c r="E18" s="70"/>
      <c r="F18" s="70"/>
      <c r="G18" s="70"/>
      <c r="H18" s="70"/>
      <c r="I18" s="70"/>
      <c r="J18" s="71"/>
      <c r="K18" s="1"/>
    </row>
    <row r="19" spans="1:11" ht="39.75" customHeight="1" x14ac:dyDescent="0.2">
      <c r="A19" s="76" t="s">
        <v>13</v>
      </c>
      <c r="B19" s="77"/>
      <c r="C19" s="78" t="s">
        <v>14</v>
      </c>
      <c r="D19" s="80"/>
      <c r="E19" s="80"/>
      <c r="F19" s="80" t="s">
        <v>15</v>
      </c>
      <c r="G19" s="80"/>
      <c r="H19" s="77"/>
      <c r="I19" s="78" t="s">
        <v>16</v>
      </c>
      <c r="J19" s="79"/>
    </row>
    <row r="20" spans="1:11" ht="20.25" customHeight="1" x14ac:dyDescent="0.2">
      <c r="A20" s="101">
        <v>613449905</v>
      </c>
      <c r="B20" s="102"/>
      <c r="C20" s="108">
        <v>438077530</v>
      </c>
      <c r="D20" s="109"/>
      <c r="E20" s="110"/>
      <c r="F20" s="108">
        <f>SUM(Tabla1[Financiera 
 (F)])</f>
        <v>129490317.63</v>
      </c>
      <c r="G20" s="109"/>
      <c r="H20" s="110"/>
      <c r="I20" s="103">
        <f>+IF(F20&gt;0,F20/C20,0)</f>
        <v>0.295587672871512</v>
      </c>
      <c r="J20" s="104"/>
    </row>
    <row r="21" spans="1:11" ht="24.75" customHeight="1" x14ac:dyDescent="0.2">
      <c r="A21" s="69" t="s">
        <v>43</v>
      </c>
      <c r="B21" s="70"/>
      <c r="C21" s="70"/>
      <c r="D21" s="70"/>
      <c r="E21" s="70"/>
      <c r="F21" s="70"/>
      <c r="G21" s="70"/>
      <c r="H21" s="70"/>
      <c r="I21" s="70"/>
      <c r="J21" s="71"/>
      <c r="K21" s="1"/>
    </row>
    <row r="22" spans="1:11" ht="32.25" customHeight="1" x14ac:dyDescent="0.2">
      <c r="A22" s="14"/>
      <c r="B22" s="39"/>
      <c r="C22" s="105" t="s">
        <v>38</v>
      </c>
      <c r="D22" s="106"/>
      <c r="E22" s="105" t="s">
        <v>78</v>
      </c>
      <c r="F22" s="106"/>
      <c r="G22" s="105" t="s">
        <v>79</v>
      </c>
      <c r="H22" s="105"/>
      <c r="I22" s="105" t="s">
        <v>17</v>
      </c>
      <c r="J22" s="107"/>
    </row>
    <row r="23" spans="1:11" ht="38.25" x14ac:dyDescent="0.2">
      <c r="A23" s="7" t="s">
        <v>18</v>
      </c>
      <c r="B23" s="8" t="s">
        <v>19</v>
      </c>
      <c r="C23" s="8" t="s">
        <v>30</v>
      </c>
      <c r="D23" s="8" t="s">
        <v>31</v>
      </c>
      <c r="E23" s="8" t="s">
        <v>32</v>
      </c>
      <c r="F23" s="8" t="s">
        <v>33</v>
      </c>
      <c r="G23" s="8" t="s">
        <v>34</v>
      </c>
      <c r="H23" s="8" t="s">
        <v>35</v>
      </c>
      <c r="I23" s="8" t="s">
        <v>36</v>
      </c>
      <c r="J23" s="9" t="s">
        <v>37</v>
      </c>
    </row>
    <row r="24" spans="1:11" ht="69" customHeight="1" x14ac:dyDescent="0.2">
      <c r="A24" s="26" t="s">
        <v>103</v>
      </c>
      <c r="B24" s="27" t="s">
        <v>107</v>
      </c>
      <c r="C24" s="16">
        <v>93</v>
      </c>
      <c r="D24" s="17">
        <v>42055435</v>
      </c>
      <c r="E24" s="25">
        <v>42</v>
      </c>
      <c r="F24" s="18">
        <v>20769776</v>
      </c>
      <c r="G24" s="19">
        <v>48</v>
      </c>
      <c r="H24" s="17">
        <v>9029185.4199999999</v>
      </c>
      <c r="I24" s="20">
        <f>IF(G24&gt;0,G24/E24,0)</f>
        <v>1.1428571428571428</v>
      </c>
      <c r="J24" s="21">
        <f t="shared" ref="J24:J28" si="0">IF(H24&gt;0,H24/F24,0)</f>
        <v>0.43472714486665626</v>
      </c>
    </row>
    <row r="25" spans="1:11" ht="78.75" customHeight="1" x14ac:dyDescent="0.2">
      <c r="A25" s="26" t="s">
        <v>104</v>
      </c>
      <c r="B25" s="27" t="s">
        <v>108</v>
      </c>
      <c r="C25" s="16">
        <v>37500</v>
      </c>
      <c r="D25" s="17">
        <v>193904460</v>
      </c>
      <c r="E25" s="25">
        <v>20000</v>
      </c>
      <c r="F25" s="18">
        <v>99086682</v>
      </c>
      <c r="G25" s="19">
        <v>38203</v>
      </c>
      <c r="H25" s="17">
        <v>55995661.950000003</v>
      </c>
      <c r="I25" s="20">
        <f t="shared" ref="I25:I28" si="1">IF(G25&gt;0,G25/E25,0)</f>
        <v>1.91015</v>
      </c>
      <c r="J25" s="21">
        <f t="shared" si="0"/>
        <v>0.56511794339828636</v>
      </c>
    </row>
    <row r="26" spans="1:11" ht="77.25" customHeight="1" x14ac:dyDescent="0.2">
      <c r="A26" s="26" t="s">
        <v>105</v>
      </c>
      <c r="B26" s="27" t="s">
        <v>109</v>
      </c>
      <c r="C26" s="16">
        <v>83</v>
      </c>
      <c r="D26" s="17">
        <v>43261299</v>
      </c>
      <c r="E26" s="25">
        <v>0</v>
      </c>
      <c r="F26" s="18">
        <v>18811647</v>
      </c>
      <c r="G26" s="19">
        <v>0</v>
      </c>
      <c r="H26" s="17">
        <v>6329391.1600000001</v>
      </c>
      <c r="I26" s="20">
        <f>IF(G26&gt;0,G26/E26,0)</f>
        <v>0</v>
      </c>
      <c r="J26" s="21">
        <f>IF(H26&gt;0,H26/F26,0)</f>
        <v>0.33646129762056454</v>
      </c>
    </row>
    <row r="27" spans="1:11" ht="87" customHeight="1" x14ac:dyDescent="0.2">
      <c r="A27" s="26" t="s">
        <v>82</v>
      </c>
      <c r="B27" s="27" t="s">
        <v>110</v>
      </c>
      <c r="C27" s="16">
        <v>2</v>
      </c>
      <c r="D27" s="17">
        <v>93550866</v>
      </c>
      <c r="E27" s="25">
        <v>0</v>
      </c>
      <c r="F27" s="18">
        <v>51772450</v>
      </c>
      <c r="G27" s="19">
        <v>0</v>
      </c>
      <c r="H27" s="17">
        <v>38004687.329999998</v>
      </c>
      <c r="I27" s="20">
        <f t="shared" si="1"/>
        <v>0</v>
      </c>
      <c r="J27" s="21">
        <f t="shared" si="0"/>
        <v>0.73407164099825295</v>
      </c>
    </row>
    <row r="28" spans="1:11" ht="72.75" customHeight="1" x14ac:dyDescent="0.2">
      <c r="A28" s="40" t="s">
        <v>106</v>
      </c>
      <c r="B28" s="41" t="s">
        <v>111</v>
      </c>
      <c r="C28" s="42">
        <v>1</v>
      </c>
      <c r="D28" s="43">
        <v>65305470</v>
      </c>
      <c r="E28" s="44">
        <v>0</v>
      </c>
      <c r="F28" s="45">
        <v>28240559</v>
      </c>
      <c r="G28" s="46">
        <v>0</v>
      </c>
      <c r="H28" s="43">
        <v>20131391.77</v>
      </c>
      <c r="I28" s="47">
        <f t="shared" si="1"/>
        <v>0</v>
      </c>
      <c r="J28" s="48">
        <f t="shared" si="0"/>
        <v>0.71285386985434673</v>
      </c>
    </row>
    <row r="29" spans="1:11" ht="25.5" customHeight="1" x14ac:dyDescent="0.2">
      <c r="A29" s="50" t="s">
        <v>22</v>
      </c>
      <c r="B29" s="72" t="str">
        <f>+A24</f>
        <v>6105- Negocios que comercializan armas de fuego controlados y regulados en sus operaciones.</v>
      </c>
      <c r="C29" s="72"/>
      <c r="D29" s="72"/>
      <c r="E29" s="72"/>
      <c r="F29" s="72"/>
      <c r="G29" s="72"/>
      <c r="H29" s="72"/>
      <c r="I29" s="72"/>
      <c r="J29" s="73"/>
    </row>
    <row r="30" spans="1:11" ht="58.5" customHeight="1" x14ac:dyDescent="0.2">
      <c r="A30" s="49" t="s">
        <v>23</v>
      </c>
      <c r="B30" s="74" t="s">
        <v>62</v>
      </c>
      <c r="C30" s="74"/>
      <c r="D30" s="74"/>
      <c r="E30" s="74"/>
      <c r="F30" s="74"/>
      <c r="G30" s="74"/>
      <c r="H30" s="74"/>
      <c r="I30" s="74"/>
      <c r="J30" s="74"/>
    </row>
    <row r="31" spans="1:11" ht="60.75" customHeight="1" x14ac:dyDescent="0.2">
      <c r="A31" s="49" t="s">
        <v>24</v>
      </c>
      <c r="B31" s="75" t="s">
        <v>84</v>
      </c>
      <c r="C31" s="75"/>
      <c r="D31" s="75"/>
      <c r="E31" s="75"/>
      <c r="F31" s="75"/>
      <c r="G31" s="75"/>
      <c r="H31" s="75"/>
      <c r="I31" s="75"/>
      <c r="J31" s="75"/>
    </row>
    <row r="32" spans="1:11" ht="139.5" customHeight="1" x14ac:dyDescent="0.2">
      <c r="A32" s="49" t="s">
        <v>25</v>
      </c>
      <c r="B32" s="100" t="s">
        <v>85</v>
      </c>
      <c r="C32" s="100"/>
      <c r="D32" s="100"/>
      <c r="E32" s="100"/>
      <c r="F32" s="100"/>
      <c r="G32" s="100"/>
      <c r="H32" s="100"/>
      <c r="I32" s="100"/>
      <c r="J32" s="100"/>
    </row>
    <row r="33" spans="1:10" ht="25.5" customHeight="1" x14ac:dyDescent="0.2">
      <c r="A33" s="51" t="s">
        <v>22</v>
      </c>
      <c r="B33" s="98" t="str">
        <f>+A25</f>
        <v>6864- Personas físicas y jurídicas con derecho de tenencia y porte de armas de fuego reguladas.</v>
      </c>
      <c r="C33" s="98"/>
      <c r="D33" s="98"/>
      <c r="E33" s="98"/>
      <c r="F33" s="98"/>
      <c r="G33" s="98"/>
      <c r="H33" s="98"/>
      <c r="I33" s="98"/>
      <c r="J33" s="99"/>
    </row>
    <row r="34" spans="1:10" ht="52.5" customHeight="1" x14ac:dyDescent="0.2">
      <c r="A34" s="52" t="s">
        <v>23</v>
      </c>
      <c r="B34" s="111" t="s">
        <v>63</v>
      </c>
      <c r="C34" s="111"/>
      <c r="D34" s="111"/>
      <c r="E34" s="111"/>
      <c r="F34" s="111"/>
      <c r="G34" s="111"/>
      <c r="H34" s="111"/>
      <c r="I34" s="111"/>
      <c r="J34" s="112"/>
    </row>
    <row r="35" spans="1:10" ht="56.25" customHeight="1" x14ac:dyDescent="0.2">
      <c r="A35" s="52" t="s">
        <v>24</v>
      </c>
      <c r="B35" s="113" t="s">
        <v>83</v>
      </c>
      <c r="C35" s="113"/>
      <c r="D35" s="113"/>
      <c r="E35" s="113"/>
      <c r="F35" s="113"/>
      <c r="G35" s="113"/>
      <c r="H35" s="113"/>
      <c r="I35" s="113"/>
      <c r="J35" s="114"/>
    </row>
    <row r="36" spans="1:10" ht="87.75" customHeight="1" x14ac:dyDescent="0.2">
      <c r="A36" s="53" t="s">
        <v>25</v>
      </c>
      <c r="B36" s="115" t="s">
        <v>86</v>
      </c>
      <c r="C36" s="116"/>
      <c r="D36" s="116"/>
      <c r="E36" s="116"/>
      <c r="F36" s="116"/>
      <c r="G36" s="116"/>
      <c r="H36" s="116"/>
      <c r="I36" s="116"/>
      <c r="J36" s="117"/>
    </row>
    <row r="37" spans="1:10" ht="25.5" customHeight="1" x14ac:dyDescent="0.2">
      <c r="A37" s="51" t="s">
        <v>22</v>
      </c>
      <c r="B37" s="98" t="str">
        <f>+A26</f>
        <v>7744- Empresas de manipulación de productos pirotécnicos y químicos reguladas.</v>
      </c>
      <c r="C37" s="98"/>
      <c r="D37" s="98"/>
      <c r="E37" s="98"/>
      <c r="F37" s="98"/>
      <c r="G37" s="98"/>
      <c r="H37" s="98"/>
      <c r="I37" s="98"/>
      <c r="J37" s="99"/>
    </row>
    <row r="38" spans="1:10" ht="48.75" customHeight="1" x14ac:dyDescent="0.2">
      <c r="A38" s="49" t="s">
        <v>23</v>
      </c>
      <c r="B38" s="74" t="s">
        <v>64</v>
      </c>
      <c r="C38" s="74"/>
      <c r="D38" s="74"/>
      <c r="E38" s="74"/>
      <c r="F38" s="74"/>
      <c r="G38" s="74"/>
      <c r="H38" s="74"/>
      <c r="I38" s="74"/>
      <c r="J38" s="74"/>
    </row>
    <row r="39" spans="1:10" ht="75.75" customHeight="1" x14ac:dyDescent="0.2">
      <c r="A39" s="49" t="s">
        <v>24</v>
      </c>
      <c r="B39" s="75" t="s">
        <v>87</v>
      </c>
      <c r="C39" s="75"/>
      <c r="D39" s="75"/>
      <c r="E39" s="75"/>
      <c r="F39" s="75"/>
      <c r="G39" s="75"/>
      <c r="H39" s="75"/>
      <c r="I39" s="75"/>
      <c r="J39" s="75"/>
    </row>
    <row r="40" spans="1:10" ht="91.5" customHeight="1" x14ac:dyDescent="0.2">
      <c r="A40" s="49" t="s">
        <v>25</v>
      </c>
      <c r="B40" s="100" t="s">
        <v>88</v>
      </c>
      <c r="C40" s="100"/>
      <c r="D40" s="100"/>
      <c r="E40" s="100"/>
      <c r="F40" s="100"/>
      <c r="G40" s="100"/>
      <c r="H40" s="100"/>
      <c r="I40" s="100"/>
      <c r="J40" s="100"/>
    </row>
    <row r="41" spans="1:10" ht="25.5" customHeight="1" x14ac:dyDescent="0.2">
      <c r="A41" s="51" t="s">
        <v>22</v>
      </c>
      <c r="B41" s="98" t="str">
        <f>+A27</f>
        <v>7896- Población recibe campañas de educación en principios y valores para la convivencia y cultura de paz.</v>
      </c>
      <c r="C41" s="98"/>
      <c r="D41" s="98"/>
      <c r="E41" s="98"/>
      <c r="F41" s="98"/>
      <c r="G41" s="98"/>
      <c r="H41" s="98"/>
      <c r="I41" s="98"/>
      <c r="J41" s="99"/>
    </row>
    <row r="42" spans="1:10" ht="69.75" customHeight="1" x14ac:dyDescent="0.2">
      <c r="A42" s="49" t="s">
        <v>23</v>
      </c>
      <c r="B42" s="74" t="s">
        <v>65</v>
      </c>
      <c r="C42" s="74"/>
      <c r="D42" s="74"/>
      <c r="E42" s="74"/>
      <c r="F42" s="74"/>
      <c r="G42" s="74"/>
      <c r="H42" s="74"/>
      <c r="I42" s="74"/>
      <c r="J42" s="74"/>
    </row>
    <row r="43" spans="1:10" ht="219" customHeight="1" x14ac:dyDescent="0.2">
      <c r="A43" s="49" t="s">
        <v>24</v>
      </c>
      <c r="B43" s="75" t="s">
        <v>89</v>
      </c>
      <c r="C43" s="75"/>
      <c r="D43" s="75"/>
      <c r="E43" s="75"/>
      <c r="F43" s="75"/>
      <c r="G43" s="75"/>
      <c r="H43" s="75"/>
      <c r="I43" s="75"/>
      <c r="J43" s="75"/>
    </row>
    <row r="44" spans="1:10" ht="110.25" customHeight="1" x14ac:dyDescent="0.2">
      <c r="A44" s="49" t="s">
        <v>25</v>
      </c>
      <c r="B44" s="100" t="s">
        <v>90</v>
      </c>
      <c r="C44" s="100"/>
      <c r="D44" s="100"/>
      <c r="E44" s="100"/>
      <c r="F44" s="100"/>
      <c r="G44" s="100"/>
      <c r="H44" s="100"/>
      <c r="I44" s="100"/>
      <c r="J44" s="100"/>
    </row>
    <row r="45" spans="1:10" ht="25.5" customHeight="1" x14ac:dyDescent="0.2">
      <c r="A45" s="50" t="s">
        <v>22</v>
      </c>
      <c r="B45" s="72" t="str">
        <f>+A28</f>
        <v>7746- Ciudadanos y extranjeros beneficiados a través de acciones y políticas integral de seguridad ciudadana.</v>
      </c>
      <c r="C45" s="72"/>
      <c r="D45" s="72"/>
      <c r="E45" s="72"/>
      <c r="F45" s="72"/>
      <c r="G45" s="72"/>
      <c r="H45" s="72"/>
      <c r="I45" s="72"/>
      <c r="J45" s="73"/>
    </row>
    <row r="46" spans="1:10" ht="63" customHeight="1" x14ac:dyDescent="0.2">
      <c r="A46" s="52" t="s">
        <v>23</v>
      </c>
      <c r="B46" s="111" t="s">
        <v>66</v>
      </c>
      <c r="C46" s="111"/>
      <c r="D46" s="111"/>
      <c r="E46" s="111"/>
      <c r="F46" s="111"/>
      <c r="G46" s="111"/>
      <c r="H46" s="111"/>
      <c r="I46" s="111"/>
      <c r="J46" s="112"/>
    </row>
    <row r="47" spans="1:10" ht="160.5" customHeight="1" x14ac:dyDescent="0.2">
      <c r="A47" s="52" t="s">
        <v>24</v>
      </c>
      <c r="B47" s="113" t="s">
        <v>91</v>
      </c>
      <c r="C47" s="113"/>
      <c r="D47" s="113"/>
      <c r="E47" s="113"/>
      <c r="F47" s="113"/>
      <c r="G47" s="113"/>
      <c r="H47" s="113"/>
      <c r="I47" s="113"/>
      <c r="J47" s="114"/>
    </row>
    <row r="48" spans="1:10" ht="84.75" customHeight="1" x14ac:dyDescent="0.2">
      <c r="A48" s="52" t="s">
        <v>25</v>
      </c>
      <c r="B48" s="118" t="s">
        <v>92</v>
      </c>
      <c r="C48" s="118"/>
      <c r="D48" s="118"/>
      <c r="E48" s="118"/>
      <c r="F48" s="118"/>
      <c r="G48" s="118"/>
      <c r="H48" s="118"/>
      <c r="I48" s="118"/>
      <c r="J48" s="119"/>
    </row>
    <row r="49" spans="1:11" ht="25.5" customHeight="1" x14ac:dyDescent="0.2">
      <c r="A49" s="89" t="s">
        <v>76</v>
      </c>
      <c r="B49" s="90"/>
      <c r="C49" s="90"/>
      <c r="D49" s="90"/>
      <c r="E49" s="90"/>
      <c r="F49" s="90"/>
      <c r="G49" s="90"/>
      <c r="H49" s="90"/>
      <c r="I49" s="90"/>
      <c r="J49" s="91"/>
    </row>
    <row r="50" spans="1:11" ht="25.5" customHeight="1" x14ac:dyDescent="0.2">
      <c r="A50" s="92" t="s">
        <v>26</v>
      </c>
      <c r="B50" s="93"/>
      <c r="C50" s="93"/>
      <c r="D50" s="93"/>
      <c r="E50" s="93"/>
      <c r="F50" s="93"/>
      <c r="G50" s="93"/>
      <c r="H50" s="93"/>
      <c r="I50" s="93"/>
      <c r="J50" s="94"/>
      <c r="K50" s="1"/>
    </row>
    <row r="51" spans="1:11" ht="66.75" customHeight="1" x14ac:dyDescent="0.2">
      <c r="A51" s="95" t="s">
        <v>96</v>
      </c>
      <c r="B51" s="96"/>
      <c r="C51" s="96"/>
      <c r="D51" s="96"/>
      <c r="E51" s="96"/>
      <c r="F51" s="96"/>
      <c r="G51" s="96"/>
      <c r="H51" s="96"/>
      <c r="I51" s="96"/>
      <c r="J51" s="97"/>
    </row>
    <row r="52" spans="1:11" x14ac:dyDescent="0.2">
      <c r="A52" s="10"/>
      <c r="B52" s="10"/>
      <c r="C52" s="10"/>
      <c r="D52" s="10"/>
      <c r="E52" s="10"/>
      <c r="F52" s="10"/>
      <c r="G52" s="10"/>
      <c r="H52" s="10"/>
      <c r="I52" s="10"/>
      <c r="J52" s="10"/>
    </row>
    <row r="54" spans="1:11" ht="15" thickBot="1" x14ac:dyDescent="0.25">
      <c r="A54" s="22" t="s">
        <v>39</v>
      </c>
      <c r="B54" s="23">
        <f>+A20</f>
        <v>613449905</v>
      </c>
      <c r="G54" s="86"/>
      <c r="H54" s="86"/>
      <c r="I54" s="86"/>
    </row>
    <row r="55" spans="1:11" x14ac:dyDescent="0.2">
      <c r="A55" s="22" t="s">
        <v>40</v>
      </c>
      <c r="B55" s="23">
        <f>+C20</f>
        <v>438077530</v>
      </c>
      <c r="G55" s="87" t="s">
        <v>48</v>
      </c>
      <c r="H55" s="87"/>
      <c r="I55" s="87"/>
    </row>
    <row r="56" spans="1:11" x14ac:dyDescent="0.2">
      <c r="A56" s="22" t="s">
        <v>41</v>
      </c>
      <c r="B56" s="23">
        <f>+F20</f>
        <v>129490317.63</v>
      </c>
      <c r="G56" s="88" t="s">
        <v>42</v>
      </c>
      <c r="H56" s="88"/>
      <c r="I56" s="88"/>
    </row>
  </sheetData>
  <mergeCells count="57">
    <mergeCell ref="B39:J39"/>
    <mergeCell ref="B40:J40"/>
    <mergeCell ref="B41:J41"/>
    <mergeCell ref="B42:J42"/>
    <mergeCell ref="B48:J48"/>
    <mergeCell ref="B43:J43"/>
    <mergeCell ref="B44:J44"/>
    <mergeCell ref="B45:J45"/>
    <mergeCell ref="B46:J46"/>
    <mergeCell ref="B47:J47"/>
    <mergeCell ref="B34:J34"/>
    <mergeCell ref="B35:J35"/>
    <mergeCell ref="B36:J36"/>
    <mergeCell ref="B37:J37"/>
    <mergeCell ref="B38:J38"/>
    <mergeCell ref="B16:J16"/>
    <mergeCell ref="A17:J17"/>
    <mergeCell ref="B33:J33"/>
    <mergeCell ref="B32:J32"/>
    <mergeCell ref="A20:B20"/>
    <mergeCell ref="I20:J20"/>
    <mergeCell ref="A21:J21"/>
    <mergeCell ref="C22:D22"/>
    <mergeCell ref="G22:H22"/>
    <mergeCell ref="I22:J22"/>
    <mergeCell ref="C20:E20"/>
    <mergeCell ref="F20:H20"/>
    <mergeCell ref="E22:F22"/>
    <mergeCell ref="G54:I54"/>
    <mergeCell ref="G55:I55"/>
    <mergeCell ref="G56:I56"/>
    <mergeCell ref="A49:J49"/>
    <mergeCell ref="A50:J50"/>
    <mergeCell ref="A51:J51"/>
    <mergeCell ref="A1:J1"/>
    <mergeCell ref="A2:J2"/>
    <mergeCell ref="B29:J29"/>
    <mergeCell ref="B30:J30"/>
    <mergeCell ref="B31:J31"/>
    <mergeCell ref="A18:J18"/>
    <mergeCell ref="A19:B19"/>
    <mergeCell ref="I19:J19"/>
    <mergeCell ref="C19:E19"/>
    <mergeCell ref="F19:H19"/>
    <mergeCell ref="C10:J10"/>
    <mergeCell ref="C11:J11"/>
    <mergeCell ref="A12:J12"/>
    <mergeCell ref="B13:J13"/>
    <mergeCell ref="B14:J14"/>
    <mergeCell ref="B15:J15"/>
    <mergeCell ref="B3:J3"/>
    <mergeCell ref="B6:J6"/>
    <mergeCell ref="B7:J7"/>
    <mergeCell ref="A8:J8"/>
    <mergeCell ref="C9:J9"/>
    <mergeCell ref="B4:J4"/>
    <mergeCell ref="B5:J5"/>
  </mergeCells>
  <phoneticPr fontId="2" type="noConversion"/>
  <dataValidations xWindow="95" yWindow="395" count="16">
    <dataValidation allowBlank="1" showInputMessage="1" showErrorMessage="1" prompt="¿En qué consiste el programa?" sqref="B14:J14"/>
    <dataValidation allowBlank="1" showInputMessage="1" showErrorMessage="1" prompt="Presupuesto del programa" sqref="A20:C20 F20"/>
    <dataValidation allowBlank="1" showInputMessage="1" showErrorMessage="1" prompt="Oportunidades de mejora identificadas" sqref="A51:J52"/>
    <dataValidation allowBlank="1" showInputMessage="1" showErrorMessage="1" prompt="De existir desvío, explicar razones." sqref="B32:J32 B36:J36 B40:J40 B44:J44 B48:J48"/>
    <dataValidation allowBlank="1" showInputMessage="1" showErrorMessage="1" prompt="1. Describir lo plasmado en el presupuesto_x000a_2. Describir lo alcanzado en términos financieros y de producción " sqref="B31:J31 B35:J35 B39:J39 B43:J43 B47:J47"/>
    <dataValidation allowBlank="1" showInputMessage="1" showErrorMessage="1" prompt="¿En qué consiste el producto? su objetivo" sqref="B30:J30 B34:J34 B38:J38 B42:J42 B46:J46"/>
    <dataValidation allowBlank="1" showInputMessage="1" showErrorMessage="1" prompt="Nombre del producto" sqref="B29:J29 B33:J33 B37:J37 B41:J41 B45:J45"/>
    <dataValidation allowBlank="1" showInputMessage="1" showErrorMessage="1" prompt="¿A quién va dirigido el programa?, ¿qué característica tiene esta población que requiere ser beneficiada?" sqref="B15:J15"/>
    <dataValidation allowBlank="1" showInputMessage="1" prompt="Nombre del capítulo" sqref="B3:J5"/>
    <dataValidation allowBlank="1" sqref="A3"/>
    <dataValidation allowBlank="1" showInputMessage="1" showErrorMessage="1" prompt="Monto ejecutado en el trimestre" sqref="H23:H28"/>
    <dataValidation allowBlank="1" showInputMessage="1" showErrorMessage="1" prompt="Meta alcanzada en el trimestre" sqref="G23:G28"/>
    <dataValidation allowBlank="1" showInputMessage="1" showErrorMessage="1" prompt="Monto presupuestado para el producto" sqref="D23:D28 F23:F28"/>
    <dataValidation allowBlank="1" showInputMessage="1" showErrorMessage="1" prompt="Meta anual del indicador" sqref="C23:C28 E23:E28"/>
    <dataValidation allowBlank="1" showInputMessage="1" showErrorMessage="1" prompt="Nombre del indicador" sqref="B23:B28"/>
    <dataValidation allowBlank="1" showInputMessage="1" showErrorMessage="1" prompt="Nombre de cada producto" sqref="A23:A28"/>
  </dataValidations>
  <pageMargins left="0.7" right="0.7" top="1.556985294117647" bottom="0.75" header="0.16176470588235295" footer="0.3"/>
  <pageSetup scale="55" fitToHeight="0" orientation="portrait" r:id="rId1"/>
  <headerFooter>
    <oddHeader>&amp;C
&amp;G
&amp;"Verdana,Negrita"&amp;10INFORME DE EVALUACIÓN TRIMESTRAL DE LAS
METAS FÍSICAS-FINANCIERAS
1er SEMESTRE 2024&amp;R&amp;"Verdana,Negrita"&amp;10
INF-PPP-05
Versión: 01</oddHeader>
  </headerFooter>
  <legacy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view="pageLayout" topLeftCell="B30" zoomScaleNormal="100" zoomScaleSheetLayoutView="100" workbookViewId="0">
      <selection activeCell="B30" sqref="B30:J30"/>
    </sheetView>
  </sheetViews>
  <sheetFormatPr baseColWidth="10" defaultRowHeight="14.25" x14ac:dyDescent="0.2"/>
  <cols>
    <col min="1" max="1" width="27.85546875" style="3" customWidth="1"/>
    <col min="2" max="2" width="17.85546875" style="3" bestFit="1" customWidth="1"/>
    <col min="3" max="3" width="12.7109375" style="3" customWidth="1"/>
    <col min="4" max="4" width="14.5703125" style="3" bestFit="1" customWidth="1"/>
    <col min="5" max="5" width="12.7109375" style="3" customWidth="1"/>
    <col min="6" max="6" width="17.42578125" style="3" customWidth="1"/>
    <col min="7" max="7" width="12.7109375" style="3" customWidth="1"/>
    <col min="8" max="8" width="14.5703125" style="3" bestFit="1" customWidth="1"/>
    <col min="9" max="10" width="12.7109375" style="3" customWidth="1"/>
    <col min="11" max="11" width="11.42578125" style="3"/>
    <col min="12" max="16384" width="11.42578125" style="2"/>
  </cols>
  <sheetData>
    <row r="1" spans="1:11" ht="24" customHeight="1" x14ac:dyDescent="0.2">
      <c r="A1" s="65" t="s">
        <v>56</v>
      </c>
      <c r="B1" s="66"/>
      <c r="C1" s="66"/>
      <c r="D1" s="66"/>
      <c r="E1" s="66"/>
      <c r="F1" s="66"/>
      <c r="G1" s="66"/>
      <c r="H1" s="66"/>
      <c r="I1" s="66"/>
      <c r="J1" s="67"/>
      <c r="K1" s="1"/>
    </row>
    <row r="2" spans="1:11" ht="24" customHeight="1" x14ac:dyDescent="0.2">
      <c r="A2" s="69" t="s">
        <v>0</v>
      </c>
      <c r="B2" s="70"/>
      <c r="C2" s="70"/>
      <c r="D2" s="70"/>
      <c r="E2" s="70"/>
      <c r="F2" s="70"/>
      <c r="G2" s="70"/>
      <c r="H2" s="70"/>
      <c r="I2" s="70"/>
      <c r="J2" s="71"/>
      <c r="K2" s="1"/>
    </row>
    <row r="3" spans="1:11" ht="20.25" customHeight="1" x14ac:dyDescent="0.2">
      <c r="A3" s="11" t="s">
        <v>1</v>
      </c>
      <c r="B3" s="63" t="s">
        <v>44</v>
      </c>
      <c r="C3" s="63"/>
      <c r="D3" s="63"/>
      <c r="E3" s="63"/>
      <c r="F3" s="63"/>
      <c r="G3" s="63"/>
      <c r="H3" s="63"/>
      <c r="I3" s="63"/>
      <c r="J3" s="63"/>
      <c r="K3" s="1"/>
    </row>
    <row r="4" spans="1:11" ht="20.25" customHeight="1" x14ac:dyDescent="0.2">
      <c r="A4" s="12" t="s">
        <v>27</v>
      </c>
      <c r="B4" s="63" t="s">
        <v>45</v>
      </c>
      <c r="C4" s="63"/>
      <c r="D4" s="63"/>
      <c r="E4" s="63"/>
      <c r="F4" s="63"/>
      <c r="G4" s="63"/>
      <c r="H4" s="63"/>
      <c r="I4" s="63"/>
      <c r="J4" s="63"/>
      <c r="K4" s="1"/>
    </row>
    <row r="5" spans="1:11" ht="20.25" customHeight="1" x14ac:dyDescent="0.2">
      <c r="A5" s="12" t="s">
        <v>28</v>
      </c>
      <c r="B5" s="63" t="s">
        <v>46</v>
      </c>
      <c r="C5" s="63"/>
      <c r="D5" s="63"/>
      <c r="E5" s="63"/>
      <c r="F5" s="63"/>
      <c r="G5" s="63"/>
      <c r="H5" s="63"/>
      <c r="I5" s="63"/>
      <c r="J5" s="63"/>
      <c r="K5" s="1"/>
    </row>
    <row r="6" spans="1:11" ht="51.75" customHeight="1" x14ac:dyDescent="0.2">
      <c r="A6" s="11" t="s">
        <v>2</v>
      </c>
      <c r="B6" s="64" t="s">
        <v>49</v>
      </c>
      <c r="C6" s="64"/>
      <c r="D6" s="64"/>
      <c r="E6" s="64"/>
      <c r="F6" s="64"/>
      <c r="G6" s="64"/>
      <c r="H6" s="64"/>
      <c r="I6" s="64"/>
      <c r="J6" s="64"/>
    </row>
    <row r="7" spans="1:11" ht="48" customHeight="1" x14ac:dyDescent="0.2">
      <c r="A7" s="11" t="s">
        <v>3</v>
      </c>
      <c r="B7" s="64" t="s">
        <v>50</v>
      </c>
      <c r="C7" s="64"/>
      <c r="D7" s="64"/>
      <c r="E7" s="64"/>
      <c r="F7" s="64"/>
      <c r="G7" s="64"/>
      <c r="H7" s="64"/>
      <c r="I7" s="64"/>
      <c r="J7" s="64"/>
    </row>
    <row r="8" spans="1:11" ht="24" customHeight="1" x14ac:dyDescent="0.2">
      <c r="A8" s="65" t="s">
        <v>4</v>
      </c>
      <c r="B8" s="66"/>
      <c r="C8" s="66"/>
      <c r="D8" s="66"/>
      <c r="E8" s="66"/>
      <c r="F8" s="66"/>
      <c r="G8" s="66"/>
      <c r="H8" s="66"/>
      <c r="I8" s="66"/>
      <c r="J8" s="67"/>
    </row>
    <row r="9" spans="1:11" ht="24" customHeight="1" x14ac:dyDescent="0.2">
      <c r="A9" s="11" t="s">
        <v>5</v>
      </c>
      <c r="B9" s="4">
        <v>1</v>
      </c>
      <c r="C9" s="68" t="str">
        <f>IFERROR(VLOOKUP(B9,'[1]Validacion datos'!A2:B5,2,FALSE),"")</f>
        <v>DESARROLLO INSTITUCIONAL</v>
      </c>
      <c r="D9" s="68"/>
      <c r="E9" s="68"/>
      <c r="F9" s="68"/>
      <c r="G9" s="68"/>
      <c r="H9" s="68"/>
      <c r="I9" s="68"/>
      <c r="J9" s="68"/>
    </row>
    <row r="10" spans="1:11" ht="24" customHeight="1" x14ac:dyDescent="0.2">
      <c r="A10" s="11" t="s">
        <v>6</v>
      </c>
      <c r="B10" s="5">
        <v>1.4</v>
      </c>
      <c r="C10" s="68" t="str">
        <f>IFERROR(VLOOKUP(B10,'[1]Validacion datos'!A8:B26,2,FALSE),"")</f>
        <v>Seguridad y convivencia pacífica</v>
      </c>
      <c r="D10" s="68"/>
      <c r="E10" s="68"/>
      <c r="F10" s="68"/>
      <c r="G10" s="68"/>
      <c r="H10" s="68"/>
      <c r="I10" s="68"/>
      <c r="J10" s="68"/>
    </row>
    <row r="11" spans="1:11" ht="49.5" customHeight="1" x14ac:dyDescent="0.2">
      <c r="A11" s="11" t="s">
        <v>7</v>
      </c>
      <c r="B11" s="6" t="s">
        <v>61</v>
      </c>
      <c r="C11" s="120" t="str">
        <f>IFERROR(VLOOKUP(B11,'[1]Validacion datos'!D8:E64,2,FALSE),"")</f>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
      <c r="D11" s="121"/>
      <c r="E11" s="121"/>
      <c r="F11" s="121"/>
      <c r="G11" s="121"/>
      <c r="H11" s="121"/>
      <c r="I11" s="121"/>
      <c r="J11" s="122"/>
    </row>
    <row r="12" spans="1:11" ht="24" customHeight="1" x14ac:dyDescent="0.2">
      <c r="A12" s="65" t="s">
        <v>8</v>
      </c>
      <c r="B12" s="66"/>
      <c r="C12" s="66"/>
      <c r="D12" s="66"/>
      <c r="E12" s="66"/>
      <c r="F12" s="66"/>
      <c r="G12" s="66"/>
      <c r="H12" s="66"/>
      <c r="I12" s="66"/>
      <c r="J12" s="67"/>
    </row>
    <row r="13" spans="1:11" ht="23.25" customHeight="1" x14ac:dyDescent="0.2">
      <c r="A13" s="11" t="s">
        <v>9</v>
      </c>
      <c r="B13" s="84" t="s">
        <v>51</v>
      </c>
      <c r="C13" s="84"/>
      <c r="D13" s="84"/>
      <c r="E13" s="84"/>
      <c r="F13" s="84"/>
      <c r="G13" s="84"/>
      <c r="H13" s="84"/>
      <c r="I13" s="84"/>
      <c r="J13" s="85"/>
    </row>
    <row r="14" spans="1:11" ht="24" customHeight="1" x14ac:dyDescent="0.2">
      <c r="A14" s="13" t="s">
        <v>10</v>
      </c>
      <c r="B14" s="84" t="s">
        <v>70</v>
      </c>
      <c r="C14" s="84"/>
      <c r="D14" s="84"/>
      <c r="E14" s="84"/>
      <c r="F14" s="84"/>
      <c r="G14" s="84"/>
      <c r="H14" s="84"/>
      <c r="I14" s="84"/>
      <c r="J14" s="85"/>
    </row>
    <row r="15" spans="1:11" ht="22.5" customHeight="1" x14ac:dyDescent="0.2">
      <c r="A15" s="13" t="s">
        <v>77</v>
      </c>
      <c r="B15" s="84" t="s">
        <v>71</v>
      </c>
      <c r="C15" s="84"/>
      <c r="D15" s="84"/>
      <c r="E15" s="84"/>
      <c r="F15" s="84"/>
      <c r="G15" s="84"/>
      <c r="H15" s="84"/>
      <c r="I15" s="84"/>
      <c r="J15" s="85"/>
    </row>
    <row r="16" spans="1:11" ht="35.25" customHeight="1" x14ac:dyDescent="0.2">
      <c r="A16" s="13" t="s">
        <v>29</v>
      </c>
      <c r="B16" s="84" t="s">
        <v>72</v>
      </c>
      <c r="C16" s="84"/>
      <c r="D16" s="84"/>
      <c r="E16" s="84"/>
      <c r="F16" s="84"/>
      <c r="G16" s="84"/>
      <c r="H16" s="84"/>
      <c r="I16" s="84"/>
      <c r="J16" s="85"/>
      <c r="K16" s="1"/>
    </row>
    <row r="17" spans="1:11" ht="24" customHeight="1" x14ac:dyDescent="0.2">
      <c r="A17" s="65" t="s">
        <v>11</v>
      </c>
      <c r="B17" s="66"/>
      <c r="C17" s="66"/>
      <c r="D17" s="66"/>
      <c r="E17" s="66"/>
      <c r="F17" s="66"/>
      <c r="G17" s="66"/>
      <c r="H17" s="66"/>
      <c r="I17" s="66"/>
      <c r="J17" s="67"/>
    </row>
    <row r="18" spans="1:11" ht="24" customHeight="1" x14ac:dyDescent="0.2">
      <c r="A18" s="69" t="s">
        <v>12</v>
      </c>
      <c r="B18" s="70"/>
      <c r="C18" s="70"/>
      <c r="D18" s="70"/>
      <c r="E18" s="70"/>
      <c r="F18" s="70"/>
      <c r="G18" s="70"/>
      <c r="H18" s="70"/>
      <c r="I18" s="70"/>
      <c r="J18" s="71"/>
      <c r="K18" s="1"/>
    </row>
    <row r="19" spans="1:11" ht="51" customHeight="1" x14ac:dyDescent="0.2">
      <c r="A19" s="123" t="s">
        <v>13</v>
      </c>
      <c r="B19" s="124"/>
      <c r="C19" s="125" t="s">
        <v>14</v>
      </c>
      <c r="D19" s="126"/>
      <c r="E19" s="126"/>
      <c r="F19" s="126" t="s">
        <v>15</v>
      </c>
      <c r="G19" s="126"/>
      <c r="H19" s="124"/>
      <c r="I19" s="125" t="s">
        <v>16</v>
      </c>
      <c r="J19" s="127"/>
    </row>
    <row r="20" spans="1:11" ht="16.5" customHeight="1" x14ac:dyDescent="0.2">
      <c r="A20" s="101">
        <v>90234580</v>
      </c>
      <c r="B20" s="102"/>
      <c r="C20" s="108">
        <v>90234580</v>
      </c>
      <c r="D20" s="109"/>
      <c r="E20" s="110"/>
      <c r="F20" s="108">
        <f>Tabla16[Financiera 
 (F)]</f>
        <v>15475131.34</v>
      </c>
      <c r="G20" s="109"/>
      <c r="H20" s="110"/>
      <c r="I20" s="103">
        <f>+IF(F20&gt;0,F20/C20,0)</f>
        <v>0.17149890141894603</v>
      </c>
      <c r="J20" s="104"/>
    </row>
    <row r="21" spans="1:11" ht="24" customHeight="1" x14ac:dyDescent="0.2">
      <c r="A21" s="69" t="s">
        <v>43</v>
      </c>
      <c r="B21" s="70"/>
      <c r="C21" s="70"/>
      <c r="D21" s="70"/>
      <c r="E21" s="70"/>
      <c r="F21" s="70"/>
      <c r="G21" s="70"/>
      <c r="H21" s="70"/>
      <c r="I21" s="70"/>
      <c r="J21" s="71"/>
      <c r="K21" s="1"/>
    </row>
    <row r="22" spans="1:11" ht="30" customHeight="1" x14ac:dyDescent="0.2">
      <c r="A22" s="14"/>
      <c r="B22" s="15"/>
      <c r="C22" s="105" t="s">
        <v>38</v>
      </c>
      <c r="D22" s="106"/>
      <c r="E22" s="105" t="s">
        <v>78</v>
      </c>
      <c r="F22" s="106"/>
      <c r="G22" s="105" t="s">
        <v>79</v>
      </c>
      <c r="H22" s="105"/>
      <c r="I22" s="105" t="s">
        <v>17</v>
      </c>
      <c r="J22" s="107"/>
    </row>
    <row r="23" spans="1:11" ht="38.25" x14ac:dyDescent="0.2">
      <c r="A23" s="7" t="s">
        <v>18</v>
      </c>
      <c r="B23" s="8" t="s">
        <v>19</v>
      </c>
      <c r="C23" s="8" t="s">
        <v>30</v>
      </c>
      <c r="D23" s="8" t="s">
        <v>31</v>
      </c>
      <c r="E23" s="8" t="s">
        <v>32</v>
      </c>
      <c r="F23" s="8" t="s">
        <v>33</v>
      </c>
      <c r="G23" s="8" t="s">
        <v>34</v>
      </c>
      <c r="H23" s="8" t="s">
        <v>35</v>
      </c>
      <c r="I23" s="8" t="s">
        <v>36</v>
      </c>
      <c r="J23" s="9" t="s">
        <v>37</v>
      </c>
    </row>
    <row r="24" spans="1:11" ht="71.25" customHeight="1" x14ac:dyDescent="0.2">
      <c r="A24" s="40" t="s">
        <v>81</v>
      </c>
      <c r="B24" s="41" t="s">
        <v>52</v>
      </c>
      <c r="C24" s="54">
        <v>270</v>
      </c>
      <c r="D24" s="43">
        <v>90234580</v>
      </c>
      <c r="E24" s="44">
        <v>108</v>
      </c>
      <c r="F24" s="45">
        <v>46873914</v>
      </c>
      <c r="G24" s="46">
        <v>247</v>
      </c>
      <c r="H24" s="43">
        <v>15475131.34</v>
      </c>
      <c r="I24" s="47">
        <f>IF(G24&gt;0,G24/E24,0)</f>
        <v>2.2870370370370372</v>
      </c>
      <c r="J24" s="48">
        <f t="shared" ref="J24" si="0">IF(H24&gt;0,H24/F24,0)</f>
        <v>0.3301437840245216</v>
      </c>
    </row>
    <row r="25" spans="1:11" ht="24" customHeight="1" x14ac:dyDescent="0.2">
      <c r="A25" s="89" t="s">
        <v>20</v>
      </c>
      <c r="B25" s="90"/>
      <c r="C25" s="90"/>
      <c r="D25" s="90"/>
      <c r="E25" s="90"/>
      <c r="F25" s="90"/>
      <c r="G25" s="90"/>
      <c r="H25" s="90"/>
      <c r="I25" s="90"/>
      <c r="J25" s="91"/>
    </row>
    <row r="26" spans="1:11" ht="21.75" customHeight="1" x14ac:dyDescent="0.2">
      <c r="A26" s="128" t="s">
        <v>21</v>
      </c>
      <c r="B26" s="70"/>
      <c r="C26" s="70"/>
      <c r="D26" s="70"/>
      <c r="E26" s="70"/>
      <c r="F26" s="70"/>
      <c r="G26" s="70"/>
      <c r="H26" s="70"/>
      <c r="I26" s="70"/>
      <c r="J26" s="129"/>
      <c r="K26" s="1"/>
    </row>
    <row r="27" spans="1:11" ht="24" customHeight="1" x14ac:dyDescent="0.2">
      <c r="A27" s="55" t="s">
        <v>22</v>
      </c>
      <c r="B27" s="130" t="str">
        <f>+A24</f>
        <v>7749- Extranjeros residentes con estatus migratorio regulados a través de las naturalizaciones</v>
      </c>
      <c r="C27" s="130"/>
      <c r="D27" s="130"/>
      <c r="E27" s="130"/>
      <c r="F27" s="130"/>
      <c r="G27" s="130"/>
      <c r="H27" s="130"/>
      <c r="I27" s="130"/>
      <c r="J27" s="131"/>
    </row>
    <row r="28" spans="1:11" ht="35.25" customHeight="1" x14ac:dyDescent="0.2">
      <c r="A28" s="56" t="s">
        <v>23</v>
      </c>
      <c r="B28" s="84" t="s">
        <v>60</v>
      </c>
      <c r="C28" s="84"/>
      <c r="D28" s="84"/>
      <c r="E28" s="84"/>
      <c r="F28" s="84"/>
      <c r="G28" s="84"/>
      <c r="H28" s="84"/>
      <c r="I28" s="84"/>
      <c r="J28" s="132"/>
    </row>
    <row r="29" spans="1:11" ht="47.25" customHeight="1" x14ac:dyDescent="0.2">
      <c r="A29" s="56" t="s">
        <v>24</v>
      </c>
      <c r="B29" s="84" t="s">
        <v>93</v>
      </c>
      <c r="C29" s="84"/>
      <c r="D29" s="84"/>
      <c r="E29" s="84"/>
      <c r="F29" s="84"/>
      <c r="G29" s="84"/>
      <c r="H29" s="84"/>
      <c r="I29" s="84"/>
      <c r="J29" s="132"/>
    </row>
    <row r="30" spans="1:11" ht="88.5" customHeight="1" x14ac:dyDescent="0.2">
      <c r="A30" s="56" t="s">
        <v>25</v>
      </c>
      <c r="B30" s="133" t="s">
        <v>94</v>
      </c>
      <c r="C30" s="133"/>
      <c r="D30" s="133"/>
      <c r="E30" s="133"/>
      <c r="F30" s="133"/>
      <c r="G30" s="133"/>
      <c r="H30" s="133"/>
      <c r="I30" s="133"/>
      <c r="J30" s="134"/>
    </row>
    <row r="31" spans="1:11" ht="24" customHeight="1" x14ac:dyDescent="0.2">
      <c r="A31" s="89" t="s">
        <v>76</v>
      </c>
      <c r="B31" s="90"/>
      <c r="C31" s="90"/>
      <c r="D31" s="90"/>
      <c r="E31" s="90"/>
      <c r="F31" s="90"/>
      <c r="G31" s="90"/>
      <c r="H31" s="90"/>
      <c r="I31" s="90"/>
      <c r="J31" s="91"/>
    </row>
    <row r="32" spans="1:11" ht="20.25" customHeight="1" x14ac:dyDescent="0.2">
      <c r="A32" s="128" t="s">
        <v>26</v>
      </c>
      <c r="B32" s="70"/>
      <c r="C32" s="70"/>
      <c r="D32" s="70"/>
      <c r="E32" s="70"/>
      <c r="F32" s="70"/>
      <c r="G32" s="70"/>
      <c r="H32" s="70"/>
      <c r="I32" s="70"/>
      <c r="J32" s="129"/>
      <c r="K32" s="1"/>
    </row>
    <row r="33" spans="1:10" ht="29.25" customHeight="1" x14ac:dyDescent="0.2">
      <c r="A33" s="95" t="s">
        <v>95</v>
      </c>
      <c r="B33" s="96"/>
      <c r="C33" s="96"/>
      <c r="D33" s="96"/>
      <c r="E33" s="96"/>
      <c r="F33" s="96"/>
      <c r="G33" s="96"/>
      <c r="H33" s="96"/>
      <c r="I33" s="96"/>
      <c r="J33" s="97"/>
    </row>
    <row r="34" spans="1:10" ht="8.25" customHeight="1" x14ac:dyDescent="0.2">
      <c r="A34" s="10"/>
      <c r="B34" s="10"/>
      <c r="C34" s="10"/>
      <c r="D34" s="10"/>
      <c r="E34" s="10"/>
      <c r="F34" s="10"/>
      <c r="G34" s="10"/>
      <c r="H34" s="10"/>
      <c r="I34" s="10"/>
      <c r="J34" s="10"/>
    </row>
    <row r="35" spans="1:10" ht="9" customHeight="1" x14ac:dyDescent="0.2"/>
    <row r="36" spans="1:10" ht="15" thickBot="1" x14ac:dyDescent="0.25">
      <c r="A36" s="22" t="s">
        <v>39</v>
      </c>
      <c r="B36" s="23">
        <f>+A20</f>
        <v>90234580</v>
      </c>
      <c r="C36" s="24"/>
      <c r="D36" s="24"/>
      <c r="E36" s="24"/>
      <c r="F36" s="24"/>
      <c r="G36" s="86"/>
      <c r="H36" s="86"/>
      <c r="I36" s="86"/>
    </row>
    <row r="37" spans="1:10" x14ac:dyDescent="0.2">
      <c r="A37" s="22" t="s">
        <v>40</v>
      </c>
      <c r="B37" s="23">
        <f>+C20</f>
        <v>90234580</v>
      </c>
      <c r="C37" s="24"/>
      <c r="D37" s="24"/>
      <c r="E37" s="24"/>
      <c r="F37" s="24"/>
      <c r="G37" s="87" t="s">
        <v>48</v>
      </c>
      <c r="H37" s="87"/>
      <c r="I37" s="87"/>
    </row>
    <row r="38" spans="1:10" x14ac:dyDescent="0.2">
      <c r="A38" s="22" t="s">
        <v>41</v>
      </c>
      <c r="B38" s="23">
        <f>+F20</f>
        <v>15475131.34</v>
      </c>
      <c r="C38" s="24"/>
      <c r="D38" s="24"/>
      <c r="E38" s="24"/>
      <c r="F38" s="24"/>
      <c r="G38" s="88" t="s">
        <v>42</v>
      </c>
      <c r="H38" s="88"/>
      <c r="I38" s="88"/>
    </row>
  </sheetData>
  <mergeCells count="43">
    <mergeCell ref="G36:I36"/>
    <mergeCell ref="G37:I37"/>
    <mergeCell ref="G38:I38"/>
    <mergeCell ref="A31:J31"/>
    <mergeCell ref="A32:J32"/>
    <mergeCell ref="A33:J33"/>
    <mergeCell ref="A26:J26"/>
    <mergeCell ref="B27:J27"/>
    <mergeCell ref="B28:J28"/>
    <mergeCell ref="B29:J29"/>
    <mergeCell ref="B30:J30"/>
    <mergeCell ref="A25:J25"/>
    <mergeCell ref="A18:J18"/>
    <mergeCell ref="A19:B19"/>
    <mergeCell ref="C19:E19"/>
    <mergeCell ref="F19:H19"/>
    <mergeCell ref="I19:J19"/>
    <mergeCell ref="A20:B20"/>
    <mergeCell ref="C20:E20"/>
    <mergeCell ref="F20:H20"/>
    <mergeCell ref="I20:J20"/>
    <mergeCell ref="A21:J21"/>
    <mergeCell ref="C22:D22"/>
    <mergeCell ref="E22:F22"/>
    <mergeCell ref="G22:H22"/>
    <mergeCell ref="I22:J22"/>
    <mergeCell ref="A17:J17"/>
    <mergeCell ref="B6:J6"/>
    <mergeCell ref="B7:J7"/>
    <mergeCell ref="A8:J8"/>
    <mergeCell ref="C9:J9"/>
    <mergeCell ref="C10:J10"/>
    <mergeCell ref="C11:J11"/>
    <mergeCell ref="A12:J12"/>
    <mergeCell ref="B13:J13"/>
    <mergeCell ref="B14:J14"/>
    <mergeCell ref="B15:J15"/>
    <mergeCell ref="B16:J16"/>
    <mergeCell ref="B5:J5"/>
    <mergeCell ref="A1:J1"/>
    <mergeCell ref="A2:J2"/>
    <mergeCell ref="B3:J3"/>
    <mergeCell ref="B4:J4"/>
  </mergeCells>
  <dataValidations xWindow="87" yWindow="452" count="16">
    <dataValidation allowBlank="1" sqref="A3"/>
    <dataValidation allowBlank="1" showInputMessage="1" prompt="Nombre del capítulo" sqref="B3:J5"/>
    <dataValidation allowBlank="1" showInputMessage="1" showErrorMessage="1" prompt="¿A quién va dirigido el programa?, ¿qué característica tiene esta población que requiere ser beneficiada?" sqref="B15:J15"/>
    <dataValidation allowBlank="1" showInputMessage="1" showErrorMessage="1" prompt="Nombre del producto" sqref="B27:J27"/>
    <dataValidation allowBlank="1" showInputMessage="1" showErrorMessage="1" prompt="¿En qué consiste el producto? su objetivo" sqref="B28:J28"/>
    <dataValidation allowBlank="1" showInputMessage="1" showErrorMessage="1" prompt="1. Describir lo plasmado en el presupuesto_x000a_2. Describir lo alcanzado en términos financieros y de producción " sqref="B29:J29"/>
    <dataValidation allowBlank="1" showInputMessage="1" showErrorMessage="1" prompt="De existir desvío, explicar razones." sqref="B30:J30"/>
    <dataValidation allowBlank="1" showInputMessage="1" showErrorMessage="1" prompt="Oportunidades de mejora identificadas" sqref="A33:J34"/>
    <dataValidation allowBlank="1" showInputMessage="1" showErrorMessage="1" prompt="Presupuesto del programa" sqref="A20:C20 F20"/>
    <dataValidation allowBlank="1" showInputMessage="1" showErrorMessage="1" prompt="¿En qué consiste el programa?" sqref="B14:J14"/>
    <dataValidation allowBlank="1" showInputMessage="1" showErrorMessage="1" prompt="Nombre de cada producto" sqref="A23:A24"/>
    <dataValidation allowBlank="1" showInputMessage="1" showErrorMessage="1" prompt="Nombre del indicador" sqref="B23:B24"/>
    <dataValidation allowBlank="1" showInputMessage="1" showErrorMessage="1" prompt="Meta anual del indicador" sqref="E23:E24 C23:C24"/>
    <dataValidation allowBlank="1" showInputMessage="1" showErrorMessage="1" prompt="Monto presupuestado para el producto" sqref="F23:F24 D23:D24"/>
    <dataValidation allowBlank="1" showInputMessage="1" showErrorMessage="1" prompt="Meta alcanzada en el trimestre" sqref="G23:G24"/>
    <dataValidation allowBlank="1" showInputMessage="1" showErrorMessage="1" prompt="Monto ejecutado en el trimestre" sqref="H23:H24"/>
  </dataValidations>
  <pageMargins left="0.7" right="0.7" top="1.6312500000000001" bottom="0.75" header="0.17520833333333333" footer="0.3"/>
  <pageSetup scale="58" fitToHeight="0" orientation="portrait" r:id="rId1"/>
  <headerFooter>
    <oddHeader>&amp;C
&amp;G
&amp;"Verdana,Negrita"&amp;10INFORME DE EVALUACIÓN TRIMESTRAL DE LAS
METAS FÍSICAS-FINANCIERAS
1er SEMESTRE 2024&amp;R
&amp;"Verdana,Negrita"&amp;10INF-PPP-05
Versión: 01</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0"/>
  <sheetViews>
    <sheetView tabSelected="1" view="pageLayout" topLeftCell="B1" zoomScaleNormal="100" zoomScaleSheetLayoutView="85" workbookViewId="0">
      <selection activeCell="B46" sqref="B46:J46"/>
    </sheetView>
  </sheetViews>
  <sheetFormatPr baseColWidth="10" defaultRowHeight="14.25" x14ac:dyDescent="0.2"/>
  <cols>
    <col min="1" max="1" width="31.85546875" style="3" bestFit="1" customWidth="1"/>
    <col min="2" max="2" width="21.5703125" style="3" bestFit="1" customWidth="1"/>
    <col min="3" max="3" width="12.7109375" style="3" customWidth="1"/>
    <col min="4" max="4" width="16.140625" style="3" bestFit="1" customWidth="1"/>
    <col min="5" max="5" width="9.5703125" style="3" bestFit="1" customWidth="1"/>
    <col min="6" max="6" width="16.28515625" style="3" bestFit="1" customWidth="1"/>
    <col min="7" max="7" width="12.7109375" style="3" customWidth="1"/>
    <col min="8" max="8" width="15.7109375" style="3" bestFit="1" customWidth="1"/>
    <col min="9" max="10" width="12.7109375" style="3" customWidth="1"/>
    <col min="11" max="11" width="11.42578125" style="3"/>
    <col min="12" max="16384" width="11.42578125" style="2"/>
  </cols>
  <sheetData>
    <row r="1" spans="1:11" ht="21" customHeight="1" x14ac:dyDescent="0.2">
      <c r="A1" s="140" t="s">
        <v>56</v>
      </c>
      <c r="B1" s="141"/>
      <c r="C1" s="141"/>
      <c r="D1" s="141"/>
      <c r="E1" s="141"/>
      <c r="F1" s="141"/>
      <c r="G1" s="141"/>
      <c r="H1" s="141"/>
      <c r="I1" s="141"/>
      <c r="J1" s="142"/>
      <c r="K1" s="1"/>
    </row>
    <row r="2" spans="1:11" ht="21" customHeight="1" x14ac:dyDescent="0.2">
      <c r="A2" s="28" t="s">
        <v>0</v>
      </c>
      <c r="B2" s="29"/>
      <c r="C2" s="29"/>
      <c r="D2" s="29"/>
      <c r="E2" s="29"/>
      <c r="F2" s="29"/>
      <c r="G2" s="29"/>
      <c r="H2" s="29"/>
      <c r="I2" s="29"/>
      <c r="J2" s="30"/>
      <c r="K2" s="1"/>
    </row>
    <row r="3" spans="1:11" ht="17.25" customHeight="1" x14ac:dyDescent="0.2">
      <c r="A3" s="31" t="s">
        <v>1</v>
      </c>
      <c r="B3" s="63" t="s">
        <v>44</v>
      </c>
      <c r="C3" s="63"/>
      <c r="D3" s="63"/>
      <c r="E3" s="63"/>
      <c r="F3" s="63"/>
      <c r="G3" s="63"/>
      <c r="H3" s="63"/>
      <c r="I3" s="63"/>
      <c r="J3" s="143"/>
      <c r="K3" s="1"/>
    </row>
    <row r="4" spans="1:11" ht="17.25" customHeight="1" x14ac:dyDescent="0.2">
      <c r="A4" s="32" t="s">
        <v>27</v>
      </c>
      <c r="B4" s="63" t="s">
        <v>45</v>
      </c>
      <c r="C4" s="63"/>
      <c r="D4" s="63"/>
      <c r="E4" s="63"/>
      <c r="F4" s="63"/>
      <c r="G4" s="63"/>
      <c r="H4" s="63"/>
      <c r="I4" s="63"/>
      <c r="J4" s="143"/>
      <c r="K4" s="1"/>
    </row>
    <row r="5" spans="1:11" ht="17.25" customHeight="1" x14ac:dyDescent="0.2">
      <c r="A5" s="32" t="s">
        <v>28</v>
      </c>
      <c r="B5" s="63" t="s">
        <v>46</v>
      </c>
      <c r="C5" s="63"/>
      <c r="D5" s="63"/>
      <c r="E5" s="63"/>
      <c r="F5" s="63"/>
      <c r="G5" s="63"/>
      <c r="H5" s="63"/>
      <c r="I5" s="63"/>
      <c r="J5" s="143"/>
      <c r="K5" s="1"/>
    </row>
    <row r="6" spans="1:11" ht="55.5" customHeight="1" x14ac:dyDescent="0.2">
      <c r="A6" s="31" t="s">
        <v>2</v>
      </c>
      <c r="B6" s="64" t="s">
        <v>49</v>
      </c>
      <c r="C6" s="64"/>
      <c r="D6" s="64"/>
      <c r="E6" s="64"/>
      <c r="F6" s="64"/>
      <c r="G6" s="64"/>
      <c r="H6" s="64"/>
      <c r="I6" s="64"/>
      <c r="J6" s="144"/>
    </row>
    <row r="7" spans="1:11" ht="55.5" customHeight="1" x14ac:dyDescent="0.2">
      <c r="A7" s="31" t="s">
        <v>3</v>
      </c>
      <c r="B7" s="64" t="s">
        <v>50</v>
      </c>
      <c r="C7" s="64"/>
      <c r="D7" s="64"/>
      <c r="E7" s="64"/>
      <c r="F7" s="64"/>
      <c r="G7" s="64"/>
      <c r="H7" s="64"/>
      <c r="I7" s="64"/>
      <c r="J7" s="144"/>
    </row>
    <row r="8" spans="1:11" ht="21" hidden="1" customHeight="1" x14ac:dyDescent="0.2">
      <c r="A8" s="145" t="s">
        <v>4</v>
      </c>
      <c r="B8" s="66"/>
      <c r="C8" s="66"/>
      <c r="D8" s="66"/>
      <c r="E8" s="66"/>
      <c r="F8" s="66"/>
      <c r="G8" s="66"/>
      <c r="H8" s="66"/>
      <c r="I8" s="66"/>
      <c r="J8" s="146"/>
    </row>
    <row r="9" spans="1:11" ht="17.25" hidden="1" customHeight="1" x14ac:dyDescent="0.2">
      <c r="A9" s="31" t="s">
        <v>5</v>
      </c>
      <c r="B9" s="4">
        <v>1</v>
      </c>
      <c r="C9" s="68" t="str">
        <f>IFERROR(VLOOKUP(B9,'[1]Validacion datos'!A2:B5,2,FALSE),"")</f>
        <v>DESARROLLO INSTITUCIONAL</v>
      </c>
      <c r="D9" s="68"/>
      <c r="E9" s="68"/>
      <c r="F9" s="68"/>
      <c r="G9" s="68"/>
      <c r="H9" s="68"/>
      <c r="I9" s="68"/>
      <c r="J9" s="147"/>
    </row>
    <row r="10" spans="1:11" hidden="1" x14ac:dyDescent="0.2">
      <c r="A10" s="31" t="s">
        <v>6</v>
      </c>
      <c r="B10" s="5">
        <v>1.2</v>
      </c>
      <c r="C10" s="68" t="str">
        <f>IFERROR(VLOOKUP(B10,'[1]Validacion datos'!A8:B26,2,FALSE),"")</f>
        <v>Imperio de la ley y seguridad ciudadana</v>
      </c>
      <c r="D10" s="68"/>
      <c r="E10" s="68"/>
      <c r="F10" s="68"/>
      <c r="G10" s="68"/>
      <c r="H10" s="68"/>
      <c r="I10" s="68"/>
      <c r="J10" s="147"/>
    </row>
    <row r="11" spans="1:11" ht="49.5" customHeight="1" x14ac:dyDescent="0.2">
      <c r="A11" s="31" t="s">
        <v>7</v>
      </c>
      <c r="B11" s="6" t="s">
        <v>58</v>
      </c>
      <c r="C11" s="120"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21"/>
      <c r="E11" s="121"/>
      <c r="F11" s="121"/>
      <c r="G11" s="121"/>
      <c r="H11" s="121"/>
      <c r="I11" s="121"/>
      <c r="J11" s="139"/>
    </row>
    <row r="12" spans="1:11" ht="21" customHeight="1" x14ac:dyDescent="0.2">
      <c r="A12" s="145" t="s">
        <v>8</v>
      </c>
      <c r="B12" s="66"/>
      <c r="C12" s="66"/>
      <c r="D12" s="66"/>
      <c r="E12" s="66"/>
      <c r="F12" s="66"/>
      <c r="G12" s="66"/>
      <c r="H12" s="66"/>
      <c r="I12" s="66"/>
      <c r="J12" s="146"/>
    </row>
    <row r="13" spans="1:11" ht="17.25" customHeight="1" x14ac:dyDescent="0.2">
      <c r="A13" s="31" t="s">
        <v>9</v>
      </c>
      <c r="B13" s="84" t="s">
        <v>53</v>
      </c>
      <c r="C13" s="84"/>
      <c r="D13" s="84"/>
      <c r="E13" s="84"/>
      <c r="F13" s="84"/>
      <c r="G13" s="84"/>
      <c r="H13" s="84"/>
      <c r="I13" s="84"/>
      <c r="J13" s="150"/>
    </row>
    <row r="14" spans="1:11" ht="53.25" customHeight="1" x14ac:dyDescent="0.2">
      <c r="A14" s="33" t="s">
        <v>10</v>
      </c>
      <c r="B14" s="84" t="s">
        <v>73</v>
      </c>
      <c r="C14" s="84"/>
      <c r="D14" s="84"/>
      <c r="E14" s="84"/>
      <c r="F14" s="84"/>
      <c r="G14" s="84"/>
      <c r="H14" s="84"/>
      <c r="I14" s="84"/>
      <c r="J14" s="150"/>
    </row>
    <row r="15" spans="1:11" ht="30.75" customHeight="1" x14ac:dyDescent="0.2">
      <c r="A15" s="33" t="s">
        <v>77</v>
      </c>
      <c r="B15" s="84" t="s">
        <v>74</v>
      </c>
      <c r="C15" s="84"/>
      <c r="D15" s="84"/>
      <c r="E15" s="84"/>
      <c r="F15" s="84"/>
      <c r="G15" s="84"/>
      <c r="H15" s="84"/>
      <c r="I15" s="84"/>
      <c r="J15" s="150"/>
    </row>
    <row r="16" spans="1:11" ht="28.5" customHeight="1" x14ac:dyDescent="0.2">
      <c r="A16" s="33" t="s">
        <v>29</v>
      </c>
      <c r="B16" s="84" t="s">
        <v>75</v>
      </c>
      <c r="C16" s="84"/>
      <c r="D16" s="84"/>
      <c r="E16" s="84"/>
      <c r="F16" s="84"/>
      <c r="G16" s="84"/>
      <c r="H16" s="84"/>
      <c r="I16" s="84"/>
      <c r="J16" s="150"/>
      <c r="K16" s="1"/>
    </row>
    <row r="17" spans="1:11" ht="21" customHeight="1" x14ac:dyDescent="0.2">
      <c r="A17" s="145" t="s">
        <v>11</v>
      </c>
      <c r="B17" s="66"/>
      <c r="C17" s="66"/>
      <c r="D17" s="66"/>
      <c r="E17" s="66"/>
      <c r="F17" s="66"/>
      <c r="G17" s="66"/>
      <c r="H17" s="66"/>
      <c r="I17" s="66"/>
      <c r="J17" s="146"/>
    </row>
    <row r="18" spans="1:11" ht="21" customHeight="1" x14ac:dyDescent="0.2">
      <c r="A18" s="28" t="s">
        <v>12</v>
      </c>
      <c r="B18" s="29"/>
      <c r="C18" s="29"/>
      <c r="D18" s="29"/>
      <c r="E18" s="29"/>
      <c r="F18" s="29"/>
      <c r="G18" s="29"/>
      <c r="H18" s="29"/>
      <c r="I18" s="29"/>
      <c r="J18" s="30"/>
      <c r="K18" s="1"/>
    </row>
    <row r="19" spans="1:11" ht="57" customHeight="1" x14ac:dyDescent="0.2">
      <c r="A19" s="151" t="s">
        <v>13</v>
      </c>
      <c r="B19" s="124"/>
      <c r="C19" s="125" t="s">
        <v>14</v>
      </c>
      <c r="D19" s="126"/>
      <c r="E19" s="126"/>
      <c r="F19" s="126" t="s">
        <v>15</v>
      </c>
      <c r="G19" s="126"/>
      <c r="H19" s="124"/>
      <c r="I19" s="125" t="s">
        <v>16</v>
      </c>
      <c r="J19" s="152"/>
    </row>
    <row r="20" spans="1:11" ht="15.75" customHeight="1" x14ac:dyDescent="0.2">
      <c r="A20" s="148">
        <v>1158000000</v>
      </c>
      <c r="B20" s="102"/>
      <c r="C20" s="108">
        <v>1158000000</v>
      </c>
      <c r="D20" s="109"/>
      <c r="E20" s="110"/>
      <c r="F20" s="108">
        <f>SUM(Tabla18[Financiera 
 (F)])</f>
        <v>176092158.37</v>
      </c>
      <c r="G20" s="109"/>
      <c r="H20" s="110"/>
      <c r="I20" s="103">
        <f>+IF(F20&gt;0,F20/C20,0)</f>
        <v>0.15206576715889464</v>
      </c>
      <c r="J20" s="149"/>
    </row>
    <row r="21" spans="1:11" ht="21" customHeight="1" x14ac:dyDescent="0.2">
      <c r="A21" s="161" t="s">
        <v>43</v>
      </c>
      <c r="B21" s="162"/>
      <c r="C21" s="162"/>
      <c r="D21" s="162"/>
      <c r="E21" s="162"/>
      <c r="F21" s="162"/>
      <c r="G21" s="162"/>
      <c r="H21" s="162"/>
      <c r="I21" s="162"/>
      <c r="J21" s="163"/>
      <c r="K21" s="1"/>
    </row>
    <row r="22" spans="1:11" ht="32.25" customHeight="1" x14ac:dyDescent="0.2">
      <c r="A22" s="34"/>
      <c r="B22" s="15"/>
      <c r="C22" s="105" t="s">
        <v>38</v>
      </c>
      <c r="D22" s="106"/>
      <c r="E22" s="105" t="s">
        <v>78</v>
      </c>
      <c r="F22" s="106"/>
      <c r="G22" s="105" t="s">
        <v>79</v>
      </c>
      <c r="H22" s="105"/>
      <c r="I22" s="105" t="s">
        <v>17</v>
      </c>
      <c r="J22" s="155"/>
    </row>
    <row r="23" spans="1:11" ht="35.25" customHeight="1" x14ac:dyDescent="0.2">
      <c r="A23" s="35" t="s">
        <v>18</v>
      </c>
      <c r="B23" s="8" t="s">
        <v>19</v>
      </c>
      <c r="C23" s="8" t="s">
        <v>30</v>
      </c>
      <c r="D23" s="8" t="s">
        <v>31</v>
      </c>
      <c r="E23" s="8" t="s">
        <v>32</v>
      </c>
      <c r="F23" s="8" t="s">
        <v>33</v>
      </c>
      <c r="G23" s="8" t="s">
        <v>34</v>
      </c>
      <c r="H23" s="8" t="s">
        <v>35</v>
      </c>
      <c r="I23" s="8" t="s">
        <v>36</v>
      </c>
      <c r="J23" s="36" t="s">
        <v>37</v>
      </c>
    </row>
    <row r="24" spans="1:11" ht="22.5" customHeight="1" x14ac:dyDescent="0.2">
      <c r="A24" s="37" t="s">
        <v>80</v>
      </c>
      <c r="B24" s="27" t="s">
        <v>54</v>
      </c>
      <c r="C24" s="16" t="s">
        <v>54</v>
      </c>
      <c r="D24" s="17">
        <v>175683570</v>
      </c>
      <c r="E24" s="18" t="s">
        <v>54</v>
      </c>
      <c r="F24" s="18">
        <v>9126045.3699999992</v>
      </c>
      <c r="G24" s="19" t="s">
        <v>54</v>
      </c>
      <c r="H24" s="17">
        <v>3915319</v>
      </c>
      <c r="I24" s="20" t="s">
        <v>54</v>
      </c>
      <c r="J24" s="38">
        <f t="shared" ref="J24:J28" si="0">IF(H24&gt;0,H24/F24,0)</f>
        <v>0.4290269050021171</v>
      </c>
    </row>
    <row r="25" spans="1:11" ht="70.5" customHeight="1" x14ac:dyDescent="0.2">
      <c r="A25" s="37" t="s">
        <v>98</v>
      </c>
      <c r="B25" s="27" t="s">
        <v>112</v>
      </c>
      <c r="C25" s="16">
        <v>9000</v>
      </c>
      <c r="D25" s="17">
        <v>197282441</v>
      </c>
      <c r="E25" s="25">
        <v>6200</v>
      </c>
      <c r="F25" s="18">
        <v>90127857</v>
      </c>
      <c r="G25" s="19">
        <v>5707</v>
      </c>
      <c r="H25" s="17">
        <v>74234601.299999997</v>
      </c>
      <c r="I25" s="20">
        <f t="shared" ref="I25:I28" si="1">IF(G25&gt;0,G25/E25,0)</f>
        <v>0.92048387096774198</v>
      </c>
      <c r="J25" s="38">
        <f t="shared" si="0"/>
        <v>0.82365878620635569</v>
      </c>
    </row>
    <row r="26" spans="1:11" ht="45.75" customHeight="1" x14ac:dyDescent="0.2">
      <c r="A26" s="37" t="s">
        <v>97</v>
      </c>
      <c r="B26" s="27" t="s">
        <v>99</v>
      </c>
      <c r="C26" s="16">
        <v>2</v>
      </c>
      <c r="D26" s="17">
        <v>43003860</v>
      </c>
      <c r="E26" s="25">
        <v>0</v>
      </c>
      <c r="F26" s="18">
        <v>28605958</v>
      </c>
      <c r="G26" s="19">
        <v>0</v>
      </c>
      <c r="H26" s="17">
        <v>3264137.78</v>
      </c>
      <c r="I26" s="20">
        <f t="shared" si="1"/>
        <v>0</v>
      </c>
      <c r="J26" s="38">
        <f t="shared" si="0"/>
        <v>0.11410692066317094</v>
      </c>
    </row>
    <row r="27" spans="1:11" ht="64.5" customHeight="1" x14ac:dyDescent="0.2">
      <c r="A27" s="57" t="s">
        <v>113</v>
      </c>
      <c r="B27" s="27" t="s">
        <v>100</v>
      </c>
      <c r="C27" s="16">
        <v>600</v>
      </c>
      <c r="D27" s="17">
        <v>478543306</v>
      </c>
      <c r="E27" s="25">
        <v>270</v>
      </c>
      <c r="F27" s="18">
        <v>218316902</v>
      </c>
      <c r="G27" s="19">
        <v>305</v>
      </c>
      <c r="H27" s="17">
        <v>42355707.869999997</v>
      </c>
      <c r="I27" s="20">
        <f t="shared" si="1"/>
        <v>1.1296296296296295</v>
      </c>
      <c r="J27" s="38">
        <f t="shared" si="0"/>
        <v>0.19401020938818561</v>
      </c>
    </row>
    <row r="28" spans="1:11" ht="54.75" customHeight="1" x14ac:dyDescent="0.2">
      <c r="A28" s="58" t="s">
        <v>101</v>
      </c>
      <c r="B28" s="41" t="s">
        <v>102</v>
      </c>
      <c r="C28" s="59">
        <v>110</v>
      </c>
      <c r="D28" s="43">
        <v>263786823</v>
      </c>
      <c r="E28" s="44">
        <v>72</v>
      </c>
      <c r="F28" s="45">
        <v>134850185</v>
      </c>
      <c r="G28" s="46">
        <v>116</v>
      </c>
      <c r="H28" s="43">
        <v>52322392.420000002</v>
      </c>
      <c r="I28" s="47">
        <f t="shared" si="1"/>
        <v>1.6111111111111112</v>
      </c>
      <c r="J28" s="60">
        <f t="shared" si="0"/>
        <v>0.38800386087716532</v>
      </c>
    </row>
    <row r="29" spans="1:11" ht="21" customHeight="1" x14ac:dyDescent="0.2">
      <c r="A29" s="156" t="s">
        <v>20</v>
      </c>
      <c r="B29" s="156"/>
      <c r="C29" s="156"/>
      <c r="D29" s="156"/>
      <c r="E29" s="156"/>
      <c r="F29" s="156"/>
      <c r="G29" s="156"/>
      <c r="H29" s="156"/>
      <c r="I29" s="156"/>
      <c r="J29" s="156"/>
    </row>
    <row r="30" spans="1:11" ht="21" customHeight="1" x14ac:dyDescent="0.2">
      <c r="A30" s="135" t="s">
        <v>21</v>
      </c>
      <c r="B30" s="136"/>
      <c r="C30" s="136"/>
      <c r="D30" s="136"/>
      <c r="E30" s="136"/>
      <c r="F30" s="136"/>
      <c r="G30" s="136"/>
      <c r="H30" s="136"/>
      <c r="I30" s="136"/>
      <c r="J30" s="137"/>
      <c r="K30" s="1"/>
    </row>
    <row r="31" spans="1:11" ht="21" customHeight="1" x14ac:dyDescent="0.2">
      <c r="A31" s="61" t="s">
        <v>22</v>
      </c>
      <c r="B31" s="154" t="str">
        <f>+A24</f>
        <v>7420- Acciones comunes P50</v>
      </c>
      <c r="C31" s="154"/>
      <c r="D31" s="154"/>
      <c r="E31" s="154"/>
      <c r="F31" s="154"/>
      <c r="G31" s="154"/>
      <c r="H31" s="154"/>
      <c r="I31" s="154"/>
      <c r="J31" s="154"/>
    </row>
    <row r="32" spans="1:11" ht="16.5" customHeight="1" x14ac:dyDescent="0.2">
      <c r="A32" s="62" t="s">
        <v>23</v>
      </c>
      <c r="B32" s="157" t="s">
        <v>54</v>
      </c>
      <c r="C32" s="157"/>
      <c r="D32" s="157"/>
      <c r="E32" s="157"/>
      <c r="F32" s="157"/>
      <c r="G32" s="157"/>
      <c r="H32" s="157"/>
      <c r="I32" s="157"/>
      <c r="J32" s="157"/>
    </row>
    <row r="33" spans="1:10" ht="16.5" customHeight="1" x14ac:dyDescent="0.2">
      <c r="A33" s="62" t="s">
        <v>24</v>
      </c>
      <c r="B33" s="157" t="s">
        <v>54</v>
      </c>
      <c r="C33" s="157"/>
      <c r="D33" s="157"/>
      <c r="E33" s="157"/>
      <c r="F33" s="157"/>
      <c r="G33" s="157"/>
      <c r="H33" s="157"/>
      <c r="I33" s="157"/>
      <c r="J33" s="157"/>
    </row>
    <row r="34" spans="1:10" ht="29.25" customHeight="1" x14ac:dyDescent="0.2">
      <c r="A34" s="62" t="s">
        <v>25</v>
      </c>
      <c r="B34" s="158" t="s">
        <v>54</v>
      </c>
      <c r="C34" s="158"/>
      <c r="D34" s="158"/>
      <c r="E34" s="158"/>
      <c r="F34" s="158"/>
      <c r="G34" s="158"/>
      <c r="H34" s="158"/>
      <c r="I34" s="158"/>
      <c r="J34" s="158"/>
    </row>
    <row r="35" spans="1:10" ht="33" customHeight="1" x14ac:dyDescent="0.2">
      <c r="A35" s="61" t="s">
        <v>22</v>
      </c>
      <c r="B35" s="154" t="str">
        <f>+A25</f>
        <v>6867- Negocios de expendio de bebidas alcohólicas inspeccionados para el cumplimiento de las leyes normativas vigentes.</v>
      </c>
      <c r="C35" s="154"/>
      <c r="D35" s="154"/>
      <c r="E35" s="154"/>
      <c r="F35" s="154"/>
      <c r="G35" s="154"/>
      <c r="H35" s="154"/>
      <c r="I35" s="154"/>
      <c r="J35" s="154"/>
    </row>
    <row r="36" spans="1:10" ht="55.5" customHeight="1" x14ac:dyDescent="0.2">
      <c r="A36" s="62" t="s">
        <v>23</v>
      </c>
      <c r="B36" s="159" t="s">
        <v>57</v>
      </c>
      <c r="C36" s="159"/>
      <c r="D36" s="159"/>
      <c r="E36" s="159"/>
      <c r="F36" s="159"/>
      <c r="G36" s="159"/>
      <c r="H36" s="159"/>
      <c r="I36" s="159"/>
      <c r="J36" s="159"/>
    </row>
    <row r="37" spans="1:10" ht="67.5" customHeight="1" x14ac:dyDescent="0.2">
      <c r="A37" s="62" t="s">
        <v>24</v>
      </c>
      <c r="B37" s="160" t="s">
        <v>114</v>
      </c>
      <c r="C37" s="160"/>
      <c r="D37" s="160"/>
      <c r="E37" s="160"/>
      <c r="F37" s="160"/>
      <c r="G37" s="160"/>
      <c r="H37" s="160"/>
      <c r="I37" s="160"/>
      <c r="J37" s="160"/>
    </row>
    <row r="38" spans="1:10" ht="93.75" customHeight="1" x14ac:dyDescent="0.2">
      <c r="A38" s="62" t="s">
        <v>25</v>
      </c>
      <c r="B38" s="153" t="s">
        <v>115</v>
      </c>
      <c r="C38" s="153"/>
      <c r="D38" s="153"/>
      <c r="E38" s="153"/>
      <c r="F38" s="153"/>
      <c r="G38" s="153"/>
      <c r="H38" s="153"/>
      <c r="I38" s="153"/>
      <c r="J38" s="153"/>
    </row>
    <row r="39" spans="1:10" ht="9.75" customHeight="1" x14ac:dyDescent="0.2">
      <c r="A39" s="164"/>
      <c r="B39" s="165"/>
      <c r="C39" s="165"/>
      <c r="D39" s="165"/>
      <c r="E39" s="165"/>
      <c r="F39" s="165"/>
      <c r="G39" s="165"/>
      <c r="H39" s="165"/>
      <c r="I39" s="165"/>
      <c r="J39" s="166"/>
    </row>
    <row r="40" spans="1:10" ht="21" customHeight="1" x14ac:dyDescent="0.2">
      <c r="A40" s="61" t="s">
        <v>22</v>
      </c>
      <c r="B40" s="154" t="str">
        <f>+A26</f>
        <v>7935- Campañas de entrega e incautación de armas de fuego ilegales.</v>
      </c>
      <c r="C40" s="154"/>
      <c r="D40" s="154"/>
      <c r="E40" s="154"/>
      <c r="F40" s="154"/>
      <c r="G40" s="154"/>
      <c r="H40" s="154"/>
      <c r="I40" s="154"/>
      <c r="J40" s="154"/>
    </row>
    <row r="41" spans="1:10" ht="53.25" customHeight="1" x14ac:dyDescent="0.2">
      <c r="A41" s="62" t="s">
        <v>23</v>
      </c>
      <c r="B41" s="159" t="s">
        <v>59</v>
      </c>
      <c r="C41" s="159"/>
      <c r="D41" s="159"/>
      <c r="E41" s="159"/>
      <c r="F41" s="159"/>
      <c r="G41" s="159"/>
      <c r="H41" s="159"/>
      <c r="I41" s="159"/>
      <c r="J41" s="159"/>
    </row>
    <row r="42" spans="1:10" ht="141.75" customHeight="1" x14ac:dyDescent="0.2">
      <c r="A42" s="62" t="s">
        <v>24</v>
      </c>
      <c r="B42" s="159" t="s">
        <v>116</v>
      </c>
      <c r="C42" s="159"/>
      <c r="D42" s="159"/>
      <c r="E42" s="159"/>
      <c r="F42" s="159"/>
      <c r="G42" s="159"/>
      <c r="H42" s="159"/>
      <c r="I42" s="159"/>
      <c r="J42" s="159"/>
    </row>
    <row r="43" spans="1:10" ht="148.5" customHeight="1" x14ac:dyDescent="0.2">
      <c r="A43" s="62" t="s">
        <v>25</v>
      </c>
      <c r="B43" s="153" t="s">
        <v>117</v>
      </c>
      <c r="C43" s="153"/>
      <c r="D43" s="153"/>
      <c r="E43" s="153"/>
      <c r="F43" s="153"/>
      <c r="G43" s="153"/>
      <c r="H43" s="153"/>
      <c r="I43" s="153"/>
      <c r="J43" s="153"/>
    </row>
    <row r="44" spans="1:10" ht="21" customHeight="1" x14ac:dyDescent="0.2">
      <c r="A44" s="61" t="s">
        <v>22</v>
      </c>
      <c r="B44" s="154" t="str">
        <f>+A27</f>
        <v>7895-Municipios con Mesas Locales de Seguridad, Ciudadanía y Género fortalecidas y en funcionamiento.</v>
      </c>
      <c r="C44" s="154"/>
      <c r="D44" s="154"/>
      <c r="E44" s="154"/>
      <c r="F44" s="154"/>
      <c r="G44" s="154"/>
      <c r="H44" s="154"/>
      <c r="I44" s="154"/>
      <c r="J44" s="154"/>
    </row>
    <row r="45" spans="1:10" ht="46.5" customHeight="1" x14ac:dyDescent="0.2">
      <c r="A45" s="62" t="s">
        <v>23</v>
      </c>
      <c r="B45" s="159" t="s">
        <v>119</v>
      </c>
      <c r="C45" s="159"/>
      <c r="D45" s="159"/>
      <c r="E45" s="159"/>
      <c r="F45" s="159"/>
      <c r="G45" s="159"/>
      <c r="H45" s="159"/>
      <c r="I45" s="159"/>
      <c r="J45" s="159"/>
    </row>
    <row r="46" spans="1:10" ht="172.5" customHeight="1" x14ac:dyDescent="0.2">
      <c r="A46" s="62" t="s">
        <v>24</v>
      </c>
      <c r="B46" s="160" t="s">
        <v>118</v>
      </c>
      <c r="C46" s="160"/>
      <c r="D46" s="160"/>
      <c r="E46" s="160"/>
      <c r="F46" s="160"/>
      <c r="G46" s="160"/>
      <c r="H46" s="160"/>
      <c r="I46" s="160"/>
      <c r="J46" s="160"/>
    </row>
    <row r="47" spans="1:10" ht="109.5" customHeight="1" x14ac:dyDescent="0.2">
      <c r="A47" s="62" t="s">
        <v>25</v>
      </c>
      <c r="B47" s="153" t="s">
        <v>120</v>
      </c>
      <c r="C47" s="153"/>
      <c r="D47" s="153"/>
      <c r="E47" s="153"/>
      <c r="F47" s="153"/>
      <c r="G47" s="153"/>
      <c r="H47" s="153"/>
      <c r="I47" s="153"/>
      <c r="J47" s="153"/>
    </row>
    <row r="48" spans="1:10" ht="21" customHeight="1" x14ac:dyDescent="0.2">
      <c r="A48" s="61" t="s">
        <v>22</v>
      </c>
      <c r="B48" s="154" t="str">
        <f>+A28</f>
        <v xml:space="preserve">7447- Ciudadanos  expuestos a violencia, crímenes y delitos participan en las actividades de prevención.  </v>
      </c>
      <c r="C48" s="154"/>
      <c r="D48" s="154"/>
      <c r="E48" s="154"/>
      <c r="F48" s="154"/>
      <c r="G48" s="154"/>
      <c r="H48" s="154"/>
      <c r="I48" s="154"/>
      <c r="J48" s="154"/>
    </row>
    <row r="49" spans="1:11" ht="44.25" customHeight="1" x14ac:dyDescent="0.2">
      <c r="A49" s="62" t="s">
        <v>23</v>
      </c>
      <c r="B49" s="159" t="s">
        <v>55</v>
      </c>
      <c r="C49" s="159"/>
      <c r="D49" s="159"/>
      <c r="E49" s="159"/>
      <c r="F49" s="159"/>
      <c r="G49" s="159"/>
      <c r="H49" s="159"/>
      <c r="I49" s="159"/>
      <c r="J49" s="159"/>
    </row>
    <row r="50" spans="1:11" ht="60.75" customHeight="1" x14ac:dyDescent="0.2">
      <c r="A50" s="62" t="s">
        <v>24</v>
      </c>
      <c r="B50" s="160" t="s">
        <v>121</v>
      </c>
      <c r="C50" s="160"/>
      <c r="D50" s="160"/>
      <c r="E50" s="160"/>
      <c r="F50" s="160"/>
      <c r="G50" s="160"/>
      <c r="H50" s="160"/>
      <c r="I50" s="160"/>
      <c r="J50" s="160"/>
    </row>
    <row r="51" spans="1:11" ht="139.5" customHeight="1" x14ac:dyDescent="0.2">
      <c r="A51" s="62" t="s">
        <v>25</v>
      </c>
      <c r="B51" s="153" t="s">
        <v>122</v>
      </c>
      <c r="C51" s="153"/>
      <c r="D51" s="153"/>
      <c r="E51" s="153"/>
      <c r="F51" s="153"/>
      <c r="G51" s="153"/>
      <c r="H51" s="153"/>
      <c r="I51" s="153"/>
      <c r="J51" s="153"/>
    </row>
    <row r="52" spans="1:11" ht="21" customHeight="1" x14ac:dyDescent="0.2">
      <c r="A52" s="156" t="s">
        <v>76</v>
      </c>
      <c r="B52" s="156"/>
      <c r="C52" s="156"/>
      <c r="D52" s="156"/>
      <c r="E52" s="156"/>
      <c r="F52" s="156"/>
      <c r="G52" s="156"/>
      <c r="H52" s="156"/>
      <c r="I52" s="156"/>
      <c r="J52" s="156"/>
    </row>
    <row r="53" spans="1:11" ht="21" customHeight="1" x14ac:dyDescent="0.2">
      <c r="A53" s="138" t="s">
        <v>26</v>
      </c>
      <c r="B53" s="138"/>
      <c r="C53" s="138"/>
      <c r="D53" s="138"/>
      <c r="E53" s="138"/>
      <c r="F53" s="138"/>
      <c r="G53" s="138"/>
      <c r="H53" s="138"/>
      <c r="I53" s="138"/>
      <c r="J53" s="138"/>
      <c r="K53" s="1"/>
    </row>
    <row r="54" spans="1:11" ht="27.75" customHeight="1" x14ac:dyDescent="0.2">
      <c r="A54" s="74" t="s">
        <v>95</v>
      </c>
      <c r="B54" s="74"/>
      <c r="C54" s="74"/>
      <c r="D54" s="74"/>
      <c r="E54" s="74"/>
      <c r="F54" s="74"/>
      <c r="G54" s="74"/>
      <c r="H54" s="74"/>
      <c r="I54" s="74"/>
      <c r="J54" s="74"/>
    </row>
    <row r="55" spans="1:11" x14ac:dyDescent="0.2">
      <c r="A55" s="10"/>
      <c r="B55" s="10"/>
      <c r="C55" s="10"/>
      <c r="D55" s="10"/>
      <c r="E55" s="10"/>
      <c r="F55" s="10"/>
      <c r="G55" s="10"/>
      <c r="H55" s="10"/>
      <c r="I55" s="10"/>
      <c r="J55" s="10"/>
    </row>
    <row r="57" spans="1:11" ht="15" thickBot="1" x14ac:dyDescent="0.25">
      <c r="A57" s="22" t="s">
        <v>39</v>
      </c>
      <c r="B57" s="23">
        <f>+A20</f>
        <v>1158000000</v>
      </c>
      <c r="G57" s="86"/>
      <c r="H57" s="86"/>
      <c r="I57" s="86"/>
    </row>
    <row r="58" spans="1:11" x14ac:dyDescent="0.2">
      <c r="A58" s="22" t="s">
        <v>40</v>
      </c>
      <c r="B58" s="23">
        <f>+C20</f>
        <v>1158000000</v>
      </c>
      <c r="G58" s="87" t="s">
        <v>48</v>
      </c>
      <c r="H58" s="87"/>
      <c r="I58" s="87"/>
    </row>
    <row r="59" spans="1:11" x14ac:dyDescent="0.2">
      <c r="A59" s="22" t="s">
        <v>41</v>
      </c>
      <c r="B59" s="23">
        <f>+F20</f>
        <v>176092158.37</v>
      </c>
      <c r="G59" s="88" t="s">
        <v>42</v>
      </c>
      <c r="H59" s="88"/>
      <c r="I59" s="88"/>
    </row>
    <row r="60" spans="1:11" x14ac:dyDescent="0.2">
      <c r="A60" s="24"/>
      <c r="B60" s="24"/>
    </row>
  </sheetData>
  <mergeCells count="58">
    <mergeCell ref="A21:J21"/>
    <mergeCell ref="A39:J39"/>
    <mergeCell ref="G57:I57"/>
    <mergeCell ref="G58:I58"/>
    <mergeCell ref="G59:I59"/>
    <mergeCell ref="B49:J49"/>
    <mergeCell ref="B50:J50"/>
    <mergeCell ref="B51:J51"/>
    <mergeCell ref="A52:J52"/>
    <mergeCell ref="A54:J54"/>
    <mergeCell ref="B48:J48"/>
    <mergeCell ref="B36:J36"/>
    <mergeCell ref="B37:J37"/>
    <mergeCell ref="B38:J38"/>
    <mergeCell ref="B40:J40"/>
    <mergeCell ref="B41:J41"/>
    <mergeCell ref="B47:J47"/>
    <mergeCell ref="B35:J35"/>
    <mergeCell ref="C22:D22"/>
    <mergeCell ref="E22:F22"/>
    <mergeCell ref="G22:H22"/>
    <mergeCell ref="I22:J22"/>
    <mergeCell ref="A29:J29"/>
    <mergeCell ref="B31:J31"/>
    <mergeCell ref="B32:J32"/>
    <mergeCell ref="B33:J33"/>
    <mergeCell ref="B34:J34"/>
    <mergeCell ref="B42:J42"/>
    <mergeCell ref="B43:J43"/>
    <mergeCell ref="B44:J44"/>
    <mergeCell ref="B45:J45"/>
    <mergeCell ref="B46:J46"/>
    <mergeCell ref="A17:J17"/>
    <mergeCell ref="A19:B19"/>
    <mergeCell ref="C19:E19"/>
    <mergeCell ref="F19:H19"/>
    <mergeCell ref="I19:J19"/>
    <mergeCell ref="A12:J12"/>
    <mergeCell ref="B13:J13"/>
    <mergeCell ref="B14:J14"/>
    <mergeCell ref="B15:J15"/>
    <mergeCell ref="B16:J16"/>
    <mergeCell ref="A30:J30"/>
    <mergeCell ref="A53:J53"/>
    <mergeCell ref="C11:J11"/>
    <mergeCell ref="A1:J1"/>
    <mergeCell ref="B3:J3"/>
    <mergeCell ref="B4:J4"/>
    <mergeCell ref="B5:J5"/>
    <mergeCell ref="B6:J6"/>
    <mergeCell ref="B7:J7"/>
    <mergeCell ref="A8:J8"/>
    <mergeCell ref="C9:J9"/>
    <mergeCell ref="C10:J10"/>
    <mergeCell ref="A20:B20"/>
    <mergeCell ref="C20:E20"/>
    <mergeCell ref="F20:H20"/>
    <mergeCell ref="I20:J20"/>
  </mergeCells>
  <dataValidations xWindow="394" yWindow="287" count="16">
    <dataValidation allowBlank="1" sqref="A3"/>
    <dataValidation allowBlank="1" showInputMessage="1" prompt="Nombre del capítulo" sqref="B3:J5"/>
    <dataValidation allowBlank="1" showInputMessage="1" showErrorMessage="1" prompt="¿A quién va dirigido el programa?, ¿qué característica tiene esta población que requiere ser beneficiada?" sqref="B15:J15"/>
    <dataValidation allowBlank="1" showInputMessage="1" showErrorMessage="1" prompt="Nombre del producto" sqref="B31:J31 B35:J35 B40:J40 B44:J44 B48:J48"/>
    <dataValidation allowBlank="1" showInputMessage="1" showErrorMessage="1" prompt="¿En qué consiste el producto? su objetivo" sqref="B32:J32 B36:J36 B41:J41 B45:J45 B49:J49"/>
    <dataValidation allowBlank="1" showInputMessage="1" showErrorMessage="1" prompt="1. Describir lo plasmado en el presupuesto_x000a_2. Describir lo alcanzado en términos financieros y de producción " sqref="B33:J33 B37:J37 B42:J42 B46:J46 B50:J50"/>
    <dataValidation allowBlank="1" showInputMessage="1" showErrorMessage="1" prompt="De existir desvío, explicar razones." sqref="B34:J34 B51:J51 B43:J43 B47:J47 B38:J38"/>
    <dataValidation allowBlank="1" showInputMessage="1" showErrorMessage="1" prompt="Oportunidades de mejora identificadas" sqref="A54:J55"/>
    <dataValidation allowBlank="1" showInputMessage="1" showErrorMessage="1" prompt="Presupuesto del programa" sqref="A20:C20 F20"/>
    <dataValidation allowBlank="1" showInputMessage="1" showErrorMessage="1" prompt="¿En qué consiste el programa?" sqref="B14:J14"/>
    <dataValidation allowBlank="1" showInputMessage="1" showErrorMessage="1" prompt="Nombre de cada producto" sqref="A23:A28"/>
    <dataValidation allowBlank="1" showInputMessage="1" showErrorMessage="1" prompt="Nombre del indicador" sqref="B23:B28"/>
    <dataValidation allowBlank="1" showInputMessage="1" showErrorMessage="1" prompt="Meta anual del indicador" sqref="E23:E28 C23:C28"/>
    <dataValidation allowBlank="1" showInputMessage="1" showErrorMessage="1" prompt="Monto presupuestado para el producto" sqref="D23:D28 F23 F25:F28"/>
    <dataValidation allowBlank="1" showInputMessage="1" showErrorMessage="1" prompt="Meta alcanzada en el trimestre" sqref="G23:G28"/>
    <dataValidation allowBlank="1" showInputMessage="1" showErrorMessage="1" prompt="Monto ejecutado en el trimestre" sqref="H23 H25:H28"/>
  </dataValidations>
  <pageMargins left="0.7" right="0.7" top="1.5458333333333334" bottom="0.75" header="0.1575" footer="0.3"/>
  <pageSetup scale="55" fitToHeight="0" orientation="portrait" r:id="rId1"/>
  <headerFooter>
    <oddHeader>&amp;C
&amp;G
&amp;"Verdana,Negrita"&amp;10INFORME DE EVALUACIÓN TRIMESTRAL DE LAS
METAS FÍSICAS-FINANCIERAS
1er SEMESTRE 2024&amp;R
&amp;"Verdana,Negrita"&amp;10INF-PPP-05
Versión: 01</oddHeader>
  </headerFooter>
  <legacyDrawing r:id="rId2"/>
  <legacyDrawingHF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Programa 11</vt:lpstr>
      <vt:lpstr>Programa 12</vt:lpstr>
      <vt:lpstr>Programa 50</vt:lpstr>
      <vt:lpstr>'Programa 11'!Área_de_impresión</vt:lpstr>
      <vt:lpstr>'Programa 12'!Área_de_impresión</vt:lpstr>
      <vt:lpstr>'Programa 50'!Área_de_impresión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Melvin Montero</cp:lastModifiedBy>
  <cp:lastPrinted>2023-07-14T19:11:47Z</cp:lastPrinted>
  <dcterms:created xsi:type="dcterms:W3CDTF">2021-03-22T15:50:10Z</dcterms:created>
  <dcterms:modified xsi:type="dcterms:W3CDTF">2024-07-17T13:07:10Z</dcterms:modified>
</cp:coreProperties>
</file>